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6" activeTab="0"/>
  </bookViews>
  <sheets>
    <sheet name="Summary" sheetId="1" r:id="rId1"/>
    <sheet name="Income statements" sheetId="2" r:id="rId2"/>
    <sheet name="Balance sheets" sheetId="3" r:id="rId3"/>
    <sheet name="Statement of changes in equity" sheetId="4" r:id="rId4"/>
    <sheet name="Cash flow statements" sheetId="5" r:id="rId5"/>
    <sheet name="Explanatory Notes" sheetId="6" r:id="rId6"/>
  </sheets>
  <externalReferences>
    <externalReference r:id="rId9"/>
  </externalReferences>
  <definedNames>
    <definedName name="_xlnm.Print_Area" localSheetId="4">'Cash flow statements'!$A$1:$H$67</definedName>
    <definedName name="_xlnm.Print_Area" localSheetId="5">'Explanatory Notes'!$A$1:$I$526</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1">('Income statements'!$A:$A,'Income statements'!$1:$6)</definedName>
  </definedNames>
  <calcPr fullCalcOnLoad="1"/>
</workbook>
</file>

<file path=xl/sharedStrings.xml><?xml version="1.0" encoding="utf-8"?>
<sst xmlns="http://schemas.openxmlformats.org/spreadsheetml/2006/main" count="642" uniqueCount="443">
  <si>
    <t>INTERIM REPORT</t>
  </si>
  <si>
    <t>TIMBERWELL BERHAD</t>
  </si>
  <si>
    <t>(387185-W)</t>
  </si>
  <si>
    <t>(Incorporated in Malaysia)</t>
  </si>
  <si>
    <t xml:space="preserve">The Directors are pleased to present the Interim Report for the period ended 31 MARCH 2011 as follows: </t>
  </si>
  <si>
    <t>FINANCIAL REPORT AS AT 31 MARCH 2011</t>
  </si>
  <si>
    <t>PART A2 : SUMMARY OF KEY FINANCIAL INFORMATION</t>
  </si>
  <si>
    <t>Individual Period</t>
  </si>
  <si>
    <t>Cumulative Period</t>
  </si>
  <si>
    <t>Current Year</t>
  </si>
  <si>
    <t>Preceding Year</t>
  </si>
  <si>
    <t>Quarter</t>
  </si>
  <si>
    <t>Corresponding</t>
  </si>
  <si>
    <t>to-date</t>
  </si>
  <si>
    <t>Period</t>
  </si>
  <si>
    <t>31/03/2011</t>
  </si>
  <si>
    <t>31/03/2010</t>
  </si>
  <si>
    <t>RM'000</t>
  </si>
  <si>
    <t>Revenue</t>
  </si>
  <si>
    <t>Loss before tax</t>
  </si>
  <si>
    <t>Loss for the period</t>
  </si>
  <si>
    <t>Loss attributable to ordinary</t>
  </si>
  <si>
    <t>owners of the parent</t>
  </si>
  <si>
    <t>Basic loss per share (sen)</t>
  </si>
  <si>
    <t>Dividend per share (sen)</t>
  </si>
  <si>
    <t>AS AT END OF CURRENT QUARTER</t>
  </si>
  <si>
    <t>AS AT PRECEDING FINANCIAL YEAR END</t>
  </si>
  <si>
    <t>Net assets per share attributable to ordinary owners of the parent (RM)</t>
  </si>
  <si>
    <t xml:space="preserve">Remark: </t>
  </si>
  <si>
    <t>Profit / (loss) before tax under item 2 of PART A2 : Summary of Key Financial Information comprise of profit /</t>
  </si>
  <si>
    <t>(loss) before tax from continuing operations and discontinued operations. Information on discontinued</t>
  </si>
  <si>
    <t>operations is disclosed in Note A15 of PART A: Explanatory notes pursuant to FRS 134.</t>
  </si>
  <si>
    <t>PART A3 : ADDITIONAL INFORMATION</t>
  </si>
  <si>
    <t>Gross interest income</t>
  </si>
  <si>
    <t>Gross interest expense</t>
  </si>
  <si>
    <t>CONDENSED UNAUDITED CONSOLIDATED STATEMENTS OF COMPREHENSIVE INCOME</t>
  </si>
  <si>
    <t>FOR THE FINANCIAL PERIOD ENDED 31 MARCH 2011</t>
  </si>
  <si>
    <t xml:space="preserve">             INDIVIDUAL QUARTER</t>
  </si>
  <si>
    <t xml:space="preserve">                  CUMULATIVE YTD</t>
  </si>
  <si>
    <t>Current year</t>
  </si>
  <si>
    <t>Preceding year</t>
  </si>
  <si>
    <t>comparative</t>
  </si>
  <si>
    <t xml:space="preserve">3 months ended </t>
  </si>
  <si>
    <t>31.03.2011</t>
  </si>
  <si>
    <t>31.03.2010</t>
  </si>
  <si>
    <t>(RM'000)</t>
  </si>
  <si>
    <t>Continuing Operations</t>
  </si>
  <si>
    <t>Operating expenses</t>
  </si>
  <si>
    <t>Other income</t>
  </si>
  <si>
    <t>Loss from operations</t>
  </si>
  <si>
    <t>Finance costs</t>
  </si>
  <si>
    <t>Share of results of an associate company</t>
  </si>
  <si>
    <t>Income tax expense</t>
  </si>
  <si>
    <t>Loss for the period from</t>
  </si>
  <si>
    <t xml:space="preserve">  continuing operation</t>
  </si>
  <si>
    <t>Discontinued Operations</t>
  </si>
  <si>
    <t xml:space="preserve">Profit/(Loss) for the period from discontinued </t>
  </si>
  <si>
    <t xml:space="preserve">  operations</t>
  </si>
  <si>
    <t>Total comprehensive income attributable to:</t>
  </si>
  <si>
    <t>Owners of the parent</t>
  </si>
  <si>
    <t>Minority interest</t>
  </si>
  <si>
    <t>Earnings per share (Sen) attributable to</t>
  </si>
  <si>
    <t>owners of the parent :</t>
  </si>
  <si>
    <t xml:space="preserve"> - Basic</t>
  </si>
  <si>
    <t xml:space="preserve"> - Diluted</t>
  </si>
  <si>
    <t>N/A</t>
  </si>
  <si>
    <t xml:space="preserve">The Condensed Unaudited Consolidated Statements of Comprehensive Income should be read in conjunction with the Audited Financial Statements </t>
  </si>
  <si>
    <t>for the financial year ended 31 December 2010 and the accompanying explanatory notes attached to the interim financial statements.</t>
  </si>
  <si>
    <t>CONDENSED UNAUDITED CONSOLIDATED BALANCE SHEET</t>
  </si>
  <si>
    <t>AS AT 31ST MARCH 2011</t>
  </si>
  <si>
    <t xml:space="preserve">As at </t>
  </si>
  <si>
    <t>31.12.2010</t>
  </si>
  <si>
    <t>NON-CURRENT ASSETS</t>
  </si>
  <si>
    <t>Property, plant and equipment</t>
  </si>
  <si>
    <t>Prepaid lease payment</t>
  </si>
  <si>
    <t>(restated)</t>
  </si>
  <si>
    <t>Timber plantation development expenditure</t>
  </si>
  <si>
    <t>Other Investment</t>
  </si>
  <si>
    <t>CURRENT ASSETS</t>
  </si>
  <si>
    <t>Inventories</t>
  </si>
  <si>
    <t>Work In Process</t>
  </si>
  <si>
    <t>Trade and other receivables</t>
  </si>
  <si>
    <t>Deposits, bank and cash balances</t>
  </si>
  <si>
    <t>Tax recoverable</t>
  </si>
  <si>
    <t>Non-current assets classified as held for sale</t>
  </si>
  <si>
    <t>-</t>
  </si>
  <si>
    <t>TOTAL ASSETS</t>
  </si>
  <si>
    <t>EQUITY AND LIABILITIES</t>
  </si>
  <si>
    <t>Equity attributable to owners of the parent</t>
  </si>
  <si>
    <t>Share capital</t>
  </si>
  <si>
    <t>Reserves</t>
  </si>
  <si>
    <t>Equity attributable to owners</t>
  </si>
  <si>
    <t xml:space="preserve"> of the parent</t>
  </si>
  <si>
    <t>Minority Interests</t>
  </si>
  <si>
    <t>Total equity</t>
  </si>
  <si>
    <t>NON-CURRENT LIABILITIES</t>
  </si>
  <si>
    <t>Borrowings</t>
  </si>
  <si>
    <t>Deferred tax liabilities</t>
  </si>
  <si>
    <t>CURRENT LIABILITIES</t>
  </si>
  <si>
    <t>Trade and other payables</t>
  </si>
  <si>
    <t>Tax payables</t>
  </si>
  <si>
    <t>Liabilities directly associated with the assets</t>
  </si>
  <si>
    <t xml:space="preserve"> classified as held for sale</t>
  </si>
  <si>
    <t>Liabilities directly associated with assets classified</t>
  </si>
  <si>
    <t xml:space="preserve">  as held for sale</t>
  </si>
  <si>
    <t>Total liabilities</t>
  </si>
  <si>
    <t>TOTAL EQUITY AND LIABILITIES</t>
  </si>
  <si>
    <t>Net assets per share attributable to ordinary</t>
  </si>
  <si>
    <t>owners of the parent (RM)</t>
  </si>
  <si>
    <t>The Condensed Unaudited Consolidated Balance Sheet should be read in conjunction with the Audited</t>
  </si>
  <si>
    <t>Financial Statements for the financial year ended 31 December 2010 and the accompanying explanatory notes</t>
  </si>
  <si>
    <t>attached to the interim financial statements.</t>
  </si>
  <si>
    <t>CONDENSED UNAUDITED CONSOLIDATED STATEMENT OF CHANGES IN EQUITY</t>
  </si>
  <si>
    <t>FOR THE YEAR ENDED 31ST MARCH 2011</t>
  </si>
  <si>
    <t>Attributable to Owner of the Parent</t>
  </si>
  <si>
    <t>Minority</t>
  </si>
  <si>
    <t>Total</t>
  </si>
  <si>
    <t>Non-Distributable</t>
  </si>
  <si>
    <t>Distributable</t>
  </si>
  <si>
    <t>Interest</t>
  </si>
  <si>
    <t>Equity</t>
  </si>
  <si>
    <t>Retained</t>
  </si>
  <si>
    <t>Earnings/</t>
  </si>
  <si>
    <t xml:space="preserve">Share </t>
  </si>
  <si>
    <t>Share</t>
  </si>
  <si>
    <t>Revaluation</t>
  </si>
  <si>
    <t>Merger</t>
  </si>
  <si>
    <t>(Accumulated</t>
  </si>
  <si>
    <t>capital</t>
  </si>
  <si>
    <t>premium</t>
  </si>
  <si>
    <t>Reserve</t>
  </si>
  <si>
    <t>deficit</t>
  </si>
  <si>
    <t>losses)</t>
  </si>
  <si>
    <t xml:space="preserve">For The Period   </t>
  </si>
  <si>
    <t>Ended 31 MARCH 2011</t>
  </si>
  <si>
    <t>At 1 January 2011</t>
  </si>
  <si>
    <t xml:space="preserve">Issue of ordinary shares pursuant to </t>
  </si>
  <si>
    <t xml:space="preserve"> Private Placement</t>
  </si>
  <si>
    <t>Issue of ordinary shares to a minority</t>
  </si>
  <si>
    <t xml:space="preserve"> shareholder in a subsidiary company</t>
  </si>
  <si>
    <t>Share issue cost</t>
  </si>
  <si>
    <t>Net loss for the period</t>
  </si>
  <si>
    <t>Transfer from deferred tax</t>
  </si>
  <si>
    <t xml:space="preserve">Effects arising from adoption of : </t>
  </si>
  <si>
    <t xml:space="preserve">       MASB 21</t>
  </si>
  <si>
    <t>At 31 March 2011</t>
  </si>
  <si>
    <t>Ended 31 MARCH 2010</t>
  </si>
  <si>
    <t>At 1 January 2010</t>
  </si>
  <si>
    <t>Right Issue with Warrants</t>
  </si>
  <si>
    <t>At 31 March 2010</t>
  </si>
  <si>
    <t xml:space="preserve">The Condensed Unaudited Consolidated Statements of Changes in Equity should be read in conjunction with the Audited </t>
  </si>
  <si>
    <t xml:space="preserve">Financial Statements for the financial year ended 31 December 2010 and the accompanying explanatory notes attached to </t>
  </si>
  <si>
    <t>the interim financial statements.</t>
  </si>
  <si>
    <t>The figures of the preceding year comparative period (9 months to 30 September 2001) are not available for comparison</t>
  </si>
  <si>
    <t xml:space="preserve">as this is the first reporting financial quarter in which the Group adopted the KLSE amended Listing Requirements in respect </t>
  </si>
  <si>
    <t>of quarterly reporting.</t>
  </si>
  <si>
    <t xml:space="preserve">CONDENSED UNAUDITED CONSOLIDATED CASH FLOW STATEMENT </t>
  </si>
  <si>
    <t xml:space="preserve">     3 months ended</t>
  </si>
  <si>
    <t>CASH FLOWS FROM OPERATING ACTIVITIES</t>
  </si>
  <si>
    <t>Profit/(loss) before taxation</t>
  </si>
  <si>
    <t>Continuing operations</t>
  </si>
  <si>
    <t>Discontinued operations</t>
  </si>
  <si>
    <t>Adjustments for :</t>
  </si>
  <si>
    <t>Non-cash Items</t>
  </si>
  <si>
    <t>Non-operating Items</t>
  </si>
  <si>
    <t>Operating profit / (loss) before changes in working capital</t>
  </si>
  <si>
    <t>Net change in Current Assets</t>
  </si>
  <si>
    <t>Net change in Current Liabilities</t>
  </si>
  <si>
    <t>Cash generated from operations</t>
  </si>
  <si>
    <t>Interest paid</t>
  </si>
  <si>
    <t>Interest received</t>
  </si>
  <si>
    <t>Tax paid</t>
  </si>
  <si>
    <t>Net cash generated from / (used in) operating activities</t>
  </si>
  <si>
    <t>CASH FLOWS FROM INVESTING ACTIVITIES</t>
  </si>
  <si>
    <t>Proceeds from disposal of property, plant and equipment</t>
  </si>
  <si>
    <t>Purchase of property, plant and equipment</t>
  </si>
  <si>
    <t>Placement of fixed deposits</t>
  </si>
  <si>
    <t>Withdrawal of fixed deposits</t>
  </si>
  <si>
    <t>Net cash generated from / (used in) investing activities</t>
  </si>
  <si>
    <t>CASH FLOWS FROM FINANCING ACTIVITIES</t>
  </si>
  <si>
    <t>Proceeds from issue of share pursuant to Right Issue with Warrants</t>
  </si>
  <si>
    <t>Proceeds from borrowing</t>
  </si>
  <si>
    <t>Repayment of borrowings</t>
  </si>
  <si>
    <t>Net cash generated from / (used in) financing activities</t>
  </si>
  <si>
    <t>Net decrease in Cash and Cash Equivalents</t>
  </si>
  <si>
    <t>Cash and Cash Equivalents at beginning of the financial period</t>
  </si>
  <si>
    <t>Cash and Cash Equivalents at end of the financial period</t>
  </si>
  <si>
    <t>Cash and Cash equivalents at the end of the financial period comprise the following:</t>
  </si>
  <si>
    <t>As at</t>
  </si>
  <si>
    <t>Fixed deposit, cash and bank balances</t>
  </si>
  <si>
    <t>Bank overdrafts</t>
  </si>
  <si>
    <t>The Condensed Unaudited Consolidated Cash Flow Statement should be read in conjunction with the Audited Financial Statements</t>
  </si>
  <si>
    <t xml:space="preserve"> for the financial year ended 31 December 2010 and the accompanying explanatory notes attached to the interim financial statements.</t>
  </si>
  <si>
    <t xml:space="preserve">TIMBERWELL BERHAD </t>
  </si>
  <si>
    <t>(Company No. 387185-W)</t>
  </si>
  <si>
    <t>PART A - EXPLANATORY NOTES PURSUANT TO FRS 134</t>
  </si>
  <si>
    <t>A1.</t>
  </si>
  <si>
    <t>Basis of Preparation</t>
  </si>
  <si>
    <t>A2.</t>
  </si>
  <si>
    <t>Changes in Accounting Policies</t>
  </si>
  <si>
    <t>FRSs, Amendments to FRSs and Interpretations</t>
  </si>
  <si>
    <t>FRS 4</t>
  </si>
  <si>
    <t>Insurance Contracts</t>
  </si>
  <si>
    <t>FRS 7</t>
  </si>
  <si>
    <t>Financial Instruments: Disclosures</t>
  </si>
  <si>
    <t>FRS 8</t>
  </si>
  <si>
    <t>Operating Segments</t>
  </si>
  <si>
    <t>FRS 101</t>
  </si>
  <si>
    <t>Presentation of Financial Statements (Revised 2009)</t>
  </si>
  <si>
    <t>FRS 123</t>
  </si>
  <si>
    <t>Borrowing Costs (Revised)</t>
  </si>
  <si>
    <t>FRS 139</t>
  </si>
  <si>
    <t>Financial Instruments: Recognition and Measurement</t>
  </si>
  <si>
    <t xml:space="preserve">Amendments to FRS 1 and </t>
  </si>
  <si>
    <t>Cost of an Investment in a subsidiary, Jointly Controlled Entity or</t>
  </si>
  <si>
    <t>FRS 127</t>
  </si>
  <si>
    <t>Associate</t>
  </si>
  <si>
    <t>Amendments to FRS 2</t>
  </si>
  <si>
    <t>Vesting Conditions and Cancellations</t>
  </si>
  <si>
    <t>Amendments to FRS 7</t>
  </si>
  <si>
    <t xml:space="preserve">Amendments to FRS 101 and </t>
  </si>
  <si>
    <t>Puttable Financial Instrument and Obligations Arising on Liquidation</t>
  </si>
  <si>
    <t>FRS 132</t>
  </si>
  <si>
    <t>Amendments to FRS 107</t>
  </si>
  <si>
    <t>Statement of Cash Flows</t>
  </si>
  <si>
    <t>Amendments to FRS 108</t>
  </si>
  <si>
    <t>Accounting Policies, Changes in Accounting Estimates and Errors</t>
  </si>
  <si>
    <t>Amendments to FRS 110</t>
  </si>
  <si>
    <t>Events after the Reporting Period</t>
  </si>
  <si>
    <t>Amendments to FRS 116</t>
  </si>
  <si>
    <t>Property, Plant and Equipment</t>
  </si>
  <si>
    <t>Amendments to FRS 117</t>
  </si>
  <si>
    <t>Leases</t>
  </si>
  <si>
    <t>Amendments to FRS 118</t>
  </si>
  <si>
    <t>Amendments to FRS 119</t>
  </si>
  <si>
    <t>Employee Benefits</t>
  </si>
  <si>
    <t>Amendments to FRS 123</t>
  </si>
  <si>
    <t>Borrowing Costs</t>
  </si>
  <si>
    <t>Amendments to FRS 127</t>
  </si>
  <si>
    <t>Consolidated and Separate Financial Statements: Cost of an Investment in a</t>
  </si>
  <si>
    <t>Subsidiary, Jointly Controlled Entity or Associate</t>
  </si>
  <si>
    <t>Amendments to FRS 132</t>
  </si>
  <si>
    <t>Financial Instruments: Presentation</t>
  </si>
  <si>
    <t>Amendments to FRS 134</t>
  </si>
  <si>
    <t>Interim Financial Reporting</t>
  </si>
  <si>
    <t>Amendments to FRS 136</t>
  </si>
  <si>
    <t>Impairment of Assets</t>
  </si>
  <si>
    <t>Amendments to FRS 139</t>
  </si>
  <si>
    <t>IC Interpretation 9</t>
  </si>
  <si>
    <t>Reassessment of Embedded Derivatives</t>
  </si>
  <si>
    <t>IC Interpretation 10</t>
  </si>
  <si>
    <t>Interim Financial Reporting and Impairment</t>
  </si>
  <si>
    <t>IC Interpretation 11</t>
  </si>
  <si>
    <t>FRS 2 - Group and Treasury Share Transaction</t>
  </si>
  <si>
    <t>IC Interpretation 13</t>
  </si>
  <si>
    <t>Customer Loyalty Programmes</t>
  </si>
  <si>
    <t>IC Interpretation 14</t>
  </si>
  <si>
    <t xml:space="preserve">FRS 119 - The Limit on a Difined Benefit Asset, Minimun Funding Requirment </t>
  </si>
  <si>
    <t>and their Interaction</t>
  </si>
  <si>
    <t>Changes in Accounting Policies (Cont'd)</t>
  </si>
  <si>
    <t>Effective for financial</t>
  </si>
  <si>
    <t>FRS and Interpretations</t>
  </si>
  <si>
    <t>periods beginning on or after</t>
  </si>
  <si>
    <t>FRS 1:</t>
  </si>
  <si>
    <t>First-time Adoption of Financial Reporting Standards</t>
  </si>
  <si>
    <t>1 July 2010</t>
  </si>
  <si>
    <t>FRS 3:</t>
  </si>
  <si>
    <t>Business Combinations (revised)</t>
  </si>
  <si>
    <t>FRS 124:</t>
  </si>
  <si>
    <t>Related Party Disclosures (revised)</t>
  </si>
  <si>
    <t>1 January 2012</t>
  </si>
  <si>
    <t>FRS 127:</t>
  </si>
  <si>
    <t>Consolidated and Separate Financial Statements (amended)</t>
  </si>
  <si>
    <t xml:space="preserve">Amendments to FRS 1 (Revised) : Limited exemption from Comparative FRS 7 Disclosure for </t>
  </si>
  <si>
    <t>First-time Adopters</t>
  </si>
  <si>
    <t>Amendments to FRS 1: Additional Exemption for First-time Adopters</t>
  </si>
  <si>
    <t>Amendments to FRS 2: Scope of FRS 2 and FRS3 (Revised)</t>
  </si>
  <si>
    <t>Amendments to FRS 2 Share-based Payment</t>
  </si>
  <si>
    <t>Amendments to FRS 2: Group Cash-settles Shared-based Payment Transaction</t>
  </si>
  <si>
    <t>1 January 2011</t>
  </si>
  <si>
    <t>Amendments to FRS 5 Non-current Assets Held for Sale and Discontinued Operations</t>
  </si>
  <si>
    <t>Amendments to FRS 5: Plan to Sell the Controlling Interesr in a Subsidiary</t>
  </si>
  <si>
    <t>Amendments to FRS 7: Improving Disclosures about Financial Instruments</t>
  </si>
  <si>
    <t>Amendments to FRS 138 Intangible Assets</t>
  </si>
  <si>
    <t>Amendments o FRS 138: Consequential Amendments Arising from FRS 3 (Revised)</t>
  </si>
  <si>
    <t>Amendments to IC Interpretation 14: Prepayment of a Minimum Funding Requirment</t>
  </si>
  <si>
    <t>Amendments  to IC Interpretation 9: Scope of IC Interpretation 9 and FRS 3 (Revised)</t>
  </si>
  <si>
    <t>IC Interpretation4 determining Whether An Arrangements Contains a Lease</t>
  </si>
  <si>
    <t>IC Interpretation 12 Service Concession Arrangements</t>
  </si>
  <si>
    <t>IC Interpretation 15 Agreements for the Construction of Real Estate</t>
  </si>
  <si>
    <t>IC Interpretation 16 Hedges of a Net Investment in a Foreign Operation</t>
  </si>
  <si>
    <t>IC Interpretation 17 Distributions of Non-cash Assets to Owners</t>
  </si>
  <si>
    <t>IC Interpretation 18 Transfers of Assets from Customers</t>
  </si>
  <si>
    <t>IN Interpretation 19 Extinguishing Financial Liabilities with Equity Instruments</t>
  </si>
  <si>
    <t>Amendments to IC Interpretation 9 Reassessment of Embedded Derivatives</t>
  </si>
  <si>
    <t>Limited Exemption from Comparative FRS 7 Disclosures for First-time Adopters</t>
  </si>
  <si>
    <t>(Amendments to FRS 1)</t>
  </si>
  <si>
    <t>Improving Disclosures about Financial Instruments (Amendments to FRS 7)</t>
  </si>
  <si>
    <t>A3.</t>
  </si>
  <si>
    <t>Auditors' Report on Preceding Annual Financial Statements</t>
  </si>
  <si>
    <t>A4.</t>
  </si>
  <si>
    <t>Comments about Seasonality or Cyclicality</t>
  </si>
  <si>
    <t>A5.</t>
  </si>
  <si>
    <t xml:space="preserve">Unusual Items Due to Their Nature, Size or Incidence </t>
  </si>
  <si>
    <t>A6.</t>
  </si>
  <si>
    <t>Changes in Estimates</t>
  </si>
  <si>
    <t>There were no changes in estimates that have had a material effect in the current quarter results.</t>
  </si>
  <si>
    <t>A7.</t>
  </si>
  <si>
    <t>Debt and Equity Securities</t>
  </si>
  <si>
    <t>A8.</t>
  </si>
  <si>
    <t>Dividends Paid</t>
  </si>
  <si>
    <t>A9.</t>
  </si>
  <si>
    <t>Segmental Information</t>
  </si>
  <si>
    <t>A10.</t>
  </si>
  <si>
    <t>Valuations of Property, Plant and Equipment</t>
  </si>
  <si>
    <t>A11.</t>
  </si>
  <si>
    <t>Subsequent Events</t>
  </si>
  <si>
    <t xml:space="preserve">             </t>
  </si>
  <si>
    <t>A12.</t>
  </si>
  <si>
    <t>Changes in Composition of the Group</t>
  </si>
  <si>
    <t>A13.</t>
  </si>
  <si>
    <t>Capital Commitments</t>
  </si>
  <si>
    <t>Approved and contracted for:</t>
  </si>
  <si>
    <t xml:space="preserve"> - Timber plantation development expenditure</t>
  </si>
  <si>
    <t>Approved but not contracted for</t>
  </si>
  <si>
    <t xml:space="preserve"> - Industrial tree-planting project (2006-2018)</t>
  </si>
  <si>
    <t xml:space="preserve"> - Plant &amp; equipment</t>
  </si>
  <si>
    <t>A14.</t>
  </si>
  <si>
    <t>Changes in Contingent Liabilities and Contingent Assets</t>
  </si>
  <si>
    <t>Unsecured</t>
  </si>
  <si>
    <t>Disputed claims by suppliers</t>
  </si>
  <si>
    <t>Bank guarantees obtained by the company in order</t>
  </si>
  <si>
    <t xml:space="preserve"> for the Company to provide a performance bond to the</t>
  </si>
  <si>
    <t xml:space="preserve"> forestry department</t>
  </si>
  <si>
    <t xml:space="preserve">Corporate guarantee granted to financial institutions for </t>
  </si>
  <si>
    <t xml:space="preserve"> borrowing facilities of subsidiary companies</t>
  </si>
  <si>
    <t>A15.</t>
  </si>
  <si>
    <t>Discontinued Operations and Disposal Group Classified as Held for Sale</t>
  </si>
  <si>
    <t>3 months ended</t>
  </si>
  <si>
    <t>12 months ended</t>
  </si>
  <si>
    <t>Profit / (Loss) before tax</t>
  </si>
  <si>
    <t>Profit/ (Loss) for the year from discontinued operations</t>
  </si>
  <si>
    <t>Cash flows from operating activities</t>
  </si>
  <si>
    <t>Cash flows from investing activities</t>
  </si>
  <si>
    <t>Cash flows from financing activities</t>
  </si>
  <si>
    <t>Total cash flows</t>
  </si>
  <si>
    <t>The major classes of assets and liabilities of the Group classified as held for sale as at 31 March 2011 are as</t>
  </si>
  <si>
    <t>follows:-</t>
  </si>
  <si>
    <t>Assets</t>
  </si>
  <si>
    <t>Liabilities</t>
  </si>
  <si>
    <t>Trade and Other payables</t>
  </si>
  <si>
    <t xml:space="preserve"> </t>
  </si>
  <si>
    <t>A16.</t>
  </si>
  <si>
    <t>Timber Plantation Development Expenditure</t>
  </si>
  <si>
    <t>PART B: ADDITIONAL INFORMATION REQUIRED BY BURSA SECURITIES LISTING REQUIREMENTS</t>
  </si>
  <si>
    <t>B1</t>
  </si>
  <si>
    <t>Review of Performance</t>
  </si>
  <si>
    <t>B2</t>
  </si>
  <si>
    <t>Variation of Results as Compared to the Preceding Quarter</t>
  </si>
  <si>
    <t>B3</t>
  </si>
  <si>
    <t>Commentary on Prospects</t>
  </si>
  <si>
    <t>B4</t>
  </si>
  <si>
    <t>Statement of Revenue or Profit Estimate, Forecast, Projection or Internal Targets previously announced or</t>
  </si>
  <si>
    <t>disclosed in a Public Document</t>
  </si>
  <si>
    <t>B5</t>
  </si>
  <si>
    <t>Variance of Actual Profit from Forecast Profit</t>
  </si>
  <si>
    <t>B6</t>
  </si>
  <si>
    <t>Taxation</t>
  </si>
  <si>
    <t>Taxation comprise the following :</t>
  </si>
  <si>
    <t>Malaysian income tax</t>
  </si>
  <si>
    <t>Current</t>
  </si>
  <si>
    <t>Under / (over) provision in prior year</t>
  </si>
  <si>
    <t>Deferred</t>
  </si>
  <si>
    <t>B7</t>
  </si>
  <si>
    <t>Sales of Unquoted Investments and/or Properties</t>
  </si>
  <si>
    <t>B8</t>
  </si>
  <si>
    <t>Purchase or Disposal of Quoted Securities</t>
  </si>
  <si>
    <t>B9</t>
  </si>
  <si>
    <t>Corporate Proposal</t>
  </si>
  <si>
    <t>(b)  As at 31 March 2008, the Company has fully utilised the proceeds arising from the Rights Issue with Warrants</t>
  </si>
  <si>
    <t xml:space="preserve">      amounting to RM22,262,667 on working capital and expenses relating to the corporate proposal.</t>
  </si>
  <si>
    <t>Intended</t>
  </si>
  <si>
    <t>Proposed</t>
  </si>
  <si>
    <t>Actual</t>
  </si>
  <si>
    <t>Timeframe</t>
  </si>
  <si>
    <r>
      <t xml:space="preserve">         </t>
    </r>
    <r>
      <rPr>
        <u val="single"/>
        <sz val="10"/>
        <rFont val="Times New Roman"/>
        <family val="1"/>
      </rPr>
      <t>Purpose</t>
    </r>
  </si>
  <si>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</si>
  <si>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</si>
  <si>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</si>
  <si>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</si>
  <si>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</si>
  <si>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</si>
  <si>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</si>
  <si>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</si>
  <si>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</si>
  <si>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</si>
  <si>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B10</t>
  </si>
  <si>
    <t>Group Borrowings and Debt Securities</t>
  </si>
  <si>
    <r>
      <t xml:space="preserve">Total Group borrowings as at </t>
    </r>
    <r>
      <rPr>
        <sz val="10"/>
        <color indexed="10"/>
        <rFont val="Times New Roman"/>
        <family val="1"/>
      </rPr>
      <t xml:space="preserve">31 March 2011 </t>
    </r>
    <r>
      <rPr>
        <sz val="10"/>
        <rFont val="Times New Roman"/>
        <family val="1"/>
      </rPr>
      <t>were as follows :-</t>
    </r>
  </si>
  <si>
    <t>Secured</t>
  </si>
  <si>
    <t xml:space="preserve">Current </t>
  </si>
  <si>
    <t>Non-current</t>
  </si>
  <si>
    <t>Liabilities directly associated with assets classified as</t>
  </si>
  <si>
    <t xml:space="preserve">  held for sale (Note A15)</t>
  </si>
  <si>
    <r>
      <t xml:space="preserve">There are no outstanding foreign borrowings as at </t>
    </r>
    <r>
      <rPr>
        <sz val="10"/>
        <color indexed="10"/>
        <rFont val="Times New Roman"/>
        <family val="1"/>
      </rPr>
      <t>31 March  2011.</t>
    </r>
  </si>
  <si>
    <t>B11</t>
  </si>
  <si>
    <t>Off Balance Sheet Financial Instruments</t>
  </si>
  <si>
    <t>B12</t>
  </si>
  <si>
    <t>Material Litigation</t>
  </si>
  <si>
    <t>a)</t>
  </si>
  <si>
    <t>b)</t>
  </si>
  <si>
    <t>B13</t>
  </si>
  <si>
    <t>Dividend Proposed or Declared</t>
  </si>
  <si>
    <t>B14</t>
  </si>
  <si>
    <t>Earnings per Share</t>
  </si>
  <si>
    <t>The basic earnings per share for the current quarter and preceding year corresponding quarter are computed</t>
  </si>
  <si>
    <t>as follow:</t>
  </si>
  <si>
    <t>Profit / (loss) for the period (RM'000)</t>
  </si>
  <si>
    <t>Weighted average number of ordinary</t>
  </si>
  <si>
    <t xml:space="preserve">   shares of RM1.00 each in issue ('000)</t>
  </si>
  <si>
    <t>Basic Earnings / (Loss) Per Share (sen)</t>
  </si>
  <si>
    <t>B15</t>
  </si>
  <si>
    <t>Disclosure realised and unrealised profits</t>
  </si>
  <si>
    <t xml:space="preserve">On 25 March 2010, Bursa Securities issued a directive to all listed issuers pursuant to paragraphs 2.06 and 2.23 </t>
  </si>
  <si>
    <t xml:space="preserve">of the Bursa Securities Main Market Listing Requirements. The directive requires all listed issuers to disclose </t>
  </si>
  <si>
    <t>the breakdown of the unappropriated profits or accumulated losses as at the end of the reporting period, into</t>
  </si>
  <si>
    <t>realised and unrealised profits or losses.</t>
  </si>
  <si>
    <t>On 20 December 2010, Bursa Securities further issued guidance on the disclosure and the format required.</t>
  </si>
  <si>
    <t>The breakdown of the retained profits of the Group as at 31 March 2011, into realised and unrealised profits,</t>
  </si>
  <si>
    <t>pursuant to directive, is as follows :</t>
  </si>
  <si>
    <t>As at 31.03.2011</t>
  </si>
  <si>
    <t>As at 31.12.2010</t>
  </si>
  <si>
    <t>Total retained eranings of the Group</t>
  </si>
  <si>
    <t xml:space="preserve">- </t>
  </si>
  <si>
    <t>Realised</t>
  </si>
  <si>
    <t>Unrealised</t>
  </si>
  <si>
    <t>The determination of realised and unrealised profits is compiled based on guidance of Special Matter No. 1,</t>
  </si>
  <si>
    <r>
      <t>Determination of realised and unrealised Profits or Losses</t>
    </r>
    <r>
      <rPr>
        <sz val="10"/>
        <rFont val="Times New Roman"/>
        <family val="1"/>
      </rPr>
      <t xml:space="preserve"> in the </t>
    </r>
    <r>
      <rPr>
        <i/>
        <sz val="10"/>
        <rFont val="Times New Roman"/>
        <family val="1"/>
      </rPr>
      <t>Context of Disclosure Pursuant to Bursa</t>
    </r>
    <r>
      <rPr>
        <sz val="10"/>
        <rFont val="Times New Roman"/>
        <family val="1"/>
      </rPr>
      <t xml:space="preserve"> </t>
    </r>
  </si>
  <si>
    <r>
      <t>Securities Listing Requirements</t>
    </r>
    <r>
      <rPr>
        <sz val="10"/>
        <rFont val="Times New Roman"/>
        <family val="1"/>
      </rPr>
      <t>, issued by the Malaysia Institute of Accountants on 20 December 2010.</t>
    </r>
  </si>
  <si>
    <t>By order of the Board</t>
  </si>
  <si>
    <t>CHIA SIEW CHIN -MIA 2184</t>
  </si>
  <si>
    <t xml:space="preserve">Company Secretary         </t>
  </si>
  <si>
    <t>KUALA LUMPUR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</si>
</sst>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numFmt numFmtId="166" formatCode="#,##0;\-#,##0"/>
    <numFmt numFmtId="167" formatCode="#,##0;\(#,##0\)"/>
    <numFmt numFmtId="168" formatCode="#,##0.00;\(#,##0.00\)"/>
    <numFmt numFmtId="169" formatCode="#,##0.0000_);\(#,##0.0000\)"/>
    <numFmt numFmtId="170" formatCode="#,##0;[Red]\-#,##0"/>
    <numFmt numFmtId="171" formatCode="mmm\ d&quot;, &quot;yy"/>
    <numFmt numFmtId="172" formatCode="_(* #,##0_);_(* \(#,##0\);_(* \-_);_(@_)"/>
    <numFmt numFmtId="173" formatCode="_ * #,##0_ ;_ * \-#,##0_ ;_ * \-_ ;_ @_ "/>
    <numFmt numFmtId="174" formatCode="\-"/>
    <numFmt numFmtId="175" formatCode="_(* #,##0.00_);_(* \(#,##0.00\);_(* \-??_);_(@_)"/>
    <numFmt numFmtId="176" formatCode="_(* #,##0_);_(* \(#,##0\);_(* \-??_);_(@_)"/>
    <numFmt numFmtId="177" formatCode="_(* #,##0.00_);_(* \(#,##0.00\);_(* \-_);_(@_)"/>
  </numFmts>
  <fonts count="61">
    <font>
      <sz val="11"/>
      <name val="Arial"/>
      <family val="2"/>
    </font>
    <font>
      <sz val="10"/>
      <name val="Arial"/>
      <family val="0"/>
    </font>
    <font>
      <b/>
      <sz val="12"/>
      <name val="Arial"/>
      <family val="2"/>
    </font>
    <font>
      <b/>
      <sz val="9"/>
      <name val="Arial"/>
      <family val="2"/>
    </font>
    <font>
      <sz val="9"/>
      <name val="Arial"/>
      <family val="2"/>
    </font>
    <font>
      <b/>
      <sz val="8"/>
      <name val="Arial"/>
      <family val="2"/>
    </font>
    <font>
      <sz val="8"/>
      <name val="Arial"/>
      <family val="2"/>
    </font>
    <font>
      <b/>
      <sz val="10"/>
      <name val="Arial"/>
      <family val="2"/>
    </font>
    <font>
      <sz val="11"/>
      <name val="Times New Roman"/>
      <family val="1"/>
    </font>
    <font>
      <b/>
      <sz val="14"/>
      <name val="Times New Roman"/>
      <family val="1"/>
    </font>
    <font>
      <sz val="12"/>
      <name val="Times New Roman"/>
      <family val="1"/>
    </font>
    <font>
      <b/>
      <sz val="12"/>
      <name val="Times New Roman"/>
      <family val="1"/>
    </font>
    <font>
      <sz val="14"/>
      <name val="Times New Roman"/>
      <family val="1"/>
    </font>
    <font>
      <sz val="13"/>
      <name val="Times New Roman"/>
      <family val="1"/>
    </font>
    <font>
      <b/>
      <sz val="13"/>
      <name val="Times New Roman"/>
      <family val="1"/>
    </font>
    <font>
      <b/>
      <u val="single"/>
      <sz val="13"/>
      <name val="Times New Roman"/>
      <family val="1"/>
    </font>
    <font>
      <u val="single"/>
      <sz val="13"/>
      <name val="Times New Roman"/>
      <family val="1"/>
    </font>
    <font>
      <b/>
      <sz val="10"/>
      <name val="Times New Roman"/>
      <family val="1"/>
    </font>
    <font>
      <sz val="10"/>
      <name val="Times New Roman"/>
      <family val="1"/>
    </font>
    <font>
      <u val="single"/>
      <sz val="10"/>
      <name val="Times New Roman"/>
      <family val="1"/>
    </font>
    <font>
      <sz val="10"/>
      <color indexed="10"/>
      <name val="Times New Roman"/>
      <family val="1"/>
    </font>
    <font>
      <b/>
      <u val="single"/>
      <sz val="10"/>
      <name val="Times New Roman"/>
      <family val="1"/>
    </font>
    <font>
      <b/>
      <i/>
      <sz val="10"/>
      <name val="Times New Roman"/>
      <family val="1"/>
    </font>
    <font>
      <i/>
      <sz val="10"/>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8"/>
      <name val="Times New Roman"/>
      <family val="0"/>
    </font>
    <font>
      <b/>
      <sz val="10"/>
      <color indexed="8"/>
      <name val="Times New Roman"/>
      <family val="0"/>
    </font>
    <font>
      <b/>
      <sz val="10"/>
      <color indexed="10"/>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color indexed="63"/>
      </left>
      <right>
        <color indexed="63"/>
      </right>
      <top style="thin">
        <color indexed="8"/>
      </top>
      <bottom style="double">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s>
  <cellStyleXfs count="6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0">
    <xf numFmtId="164" fontId="0" fillId="0" borderId="0" xfId="0" applyAlignment="1">
      <alignment/>
    </xf>
    <xf numFmtId="164" fontId="0" fillId="0" borderId="0" xfId="0" applyFont="1" applyAlignment="1">
      <alignment/>
    </xf>
    <xf numFmtId="164" fontId="0" fillId="0" borderId="10" xfId="0" applyFont="1" applyFill="1" applyBorder="1" applyAlignment="1">
      <alignment horizontal="center" vertical="center"/>
    </xf>
    <xf numFmtId="164" fontId="0" fillId="0" borderId="11" xfId="0" applyFont="1" applyFill="1" applyBorder="1" applyAlignment="1">
      <alignment/>
    </xf>
    <xf numFmtId="164" fontId="0" fillId="0" borderId="12" xfId="0" applyFont="1" applyFill="1" applyBorder="1" applyAlignment="1">
      <alignment/>
    </xf>
    <xf numFmtId="164" fontId="4" fillId="0" borderId="13" xfId="0" applyFont="1" applyFill="1" applyBorder="1" applyAlignment="1" applyProtection="1">
      <alignment horizontal="center" vertical="center"/>
      <protection/>
    </xf>
    <xf numFmtId="164" fontId="4" fillId="0" borderId="14" xfId="0" applyFont="1" applyFill="1" applyBorder="1" applyAlignment="1" applyProtection="1">
      <alignment/>
      <protection/>
    </xf>
    <xf numFmtId="164" fontId="4" fillId="0" borderId="15" xfId="0" applyFont="1" applyFill="1" applyBorder="1" applyAlignment="1" applyProtection="1">
      <alignment/>
      <protection/>
    </xf>
    <xf numFmtId="164" fontId="3" fillId="0" borderId="16" xfId="0" applyFont="1" applyFill="1" applyBorder="1" applyAlignment="1" applyProtection="1">
      <alignment horizontal="center" vertical="center"/>
      <protection/>
    </xf>
    <xf numFmtId="164" fontId="3" fillId="0" borderId="0" xfId="0" applyFont="1" applyFill="1" applyBorder="1" applyAlignment="1" applyProtection="1">
      <alignment horizontal="left"/>
      <protection/>
    </xf>
    <xf numFmtId="164" fontId="4" fillId="0" borderId="0" xfId="0" applyFont="1" applyFill="1" applyBorder="1" applyAlignment="1" applyProtection="1">
      <alignment/>
      <protection/>
    </xf>
    <xf numFmtId="164" fontId="3" fillId="0" borderId="0" xfId="0" applyFont="1" applyFill="1" applyBorder="1" applyAlignment="1" applyProtection="1">
      <alignment/>
      <protection/>
    </xf>
    <xf numFmtId="164" fontId="4" fillId="0" borderId="17" xfId="0" applyFont="1" applyFill="1" applyBorder="1" applyAlignment="1" applyProtection="1">
      <alignment/>
      <protection/>
    </xf>
    <xf numFmtId="164" fontId="2" fillId="0" borderId="16" xfId="0" applyFont="1" applyFill="1" applyBorder="1" applyAlignment="1">
      <alignment horizontal="center" vertical="center"/>
    </xf>
    <xf numFmtId="164" fontId="2" fillId="0" borderId="0" xfId="0" applyFont="1" applyFill="1" applyBorder="1" applyAlignment="1">
      <alignment horizontal="center"/>
    </xf>
    <xf numFmtId="164" fontId="2" fillId="0" borderId="17" xfId="0" applyFont="1" applyFill="1" applyBorder="1" applyAlignment="1">
      <alignment horizontal="center"/>
    </xf>
    <xf numFmtId="164" fontId="4" fillId="0" borderId="10" xfId="0" applyFont="1" applyFill="1" applyBorder="1" applyAlignment="1" applyProtection="1">
      <alignment horizontal="center" vertical="center"/>
      <protection/>
    </xf>
    <xf numFmtId="164" fontId="4" fillId="0" borderId="11" xfId="0" applyFont="1" applyFill="1" applyBorder="1" applyAlignment="1" applyProtection="1">
      <alignment horizontal="left"/>
      <protection/>
    </xf>
    <xf numFmtId="164" fontId="4" fillId="0" borderId="11" xfId="0" applyFont="1" applyFill="1" applyBorder="1" applyAlignment="1" applyProtection="1">
      <alignment/>
      <protection/>
    </xf>
    <xf numFmtId="164" fontId="4" fillId="0" borderId="12" xfId="0" applyFont="1" applyFill="1" applyBorder="1" applyAlignment="1" applyProtection="1">
      <alignment/>
      <protection/>
    </xf>
    <xf numFmtId="164" fontId="0" fillId="0" borderId="13" xfId="0" applyFont="1" applyFill="1" applyBorder="1" applyAlignment="1">
      <alignment horizontal="center" vertical="center"/>
    </xf>
    <xf numFmtId="164" fontId="4" fillId="0" borderId="0" xfId="0" applyFont="1" applyFill="1" applyBorder="1" applyAlignment="1">
      <alignment horizontal="justify" vertical="center"/>
    </xf>
    <xf numFmtId="164" fontId="1" fillId="0" borderId="0" xfId="0" applyFont="1" applyFill="1" applyBorder="1" applyAlignment="1">
      <alignment horizontal="justify" vertical="center"/>
    </xf>
    <xf numFmtId="164" fontId="5" fillId="0" borderId="0" xfId="0" applyFont="1" applyFill="1" applyBorder="1" applyAlignment="1">
      <alignment/>
    </xf>
    <xf numFmtId="164" fontId="5" fillId="0" borderId="18" xfId="0" applyFont="1" applyFill="1" applyBorder="1" applyAlignment="1">
      <alignment/>
    </xf>
    <xf numFmtId="164" fontId="1" fillId="0" borderId="17" xfId="0" applyFont="1" applyFill="1" applyBorder="1" applyAlignment="1">
      <alignment horizontal="justify" vertical="center"/>
    </xf>
    <xf numFmtId="164" fontId="0" fillId="0" borderId="16" xfId="0" applyFont="1" applyFill="1" applyBorder="1" applyAlignment="1">
      <alignment horizontal="center" vertical="center"/>
    </xf>
    <xf numFmtId="164" fontId="3" fillId="0" borderId="0" xfId="0" applyFont="1" applyFill="1" applyBorder="1" applyAlignment="1">
      <alignment/>
    </xf>
    <xf numFmtId="164" fontId="3" fillId="0" borderId="18" xfId="0" applyFont="1" applyFill="1" applyBorder="1" applyAlignment="1">
      <alignment/>
    </xf>
    <xf numFmtId="164" fontId="0" fillId="0" borderId="0" xfId="0" applyFont="1" applyFill="1" applyBorder="1" applyAlignment="1">
      <alignment/>
    </xf>
    <xf numFmtId="0" fontId="3" fillId="0" borderId="19"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8" xfId="0" applyNumberFormat="1" applyFont="1" applyFill="1" applyBorder="1" applyAlignment="1">
      <alignment horizontal="center"/>
    </xf>
    <xf numFmtId="164" fontId="0" fillId="0" borderId="17" xfId="0" applyFont="1" applyFill="1" applyBorder="1" applyAlignment="1">
      <alignment/>
    </xf>
    <xf numFmtId="165" fontId="3" fillId="0" borderId="19" xfId="0" applyNumberFormat="1" applyFont="1" applyFill="1" applyBorder="1" applyAlignment="1">
      <alignment horizontal="center"/>
    </xf>
    <xf numFmtId="164" fontId="3" fillId="0" borderId="20" xfId="0" applyFont="1" applyFill="1" applyBorder="1" applyAlignment="1">
      <alignment horizontal="center"/>
    </xf>
    <xf numFmtId="164" fontId="3" fillId="0" borderId="0" xfId="0" applyFont="1" applyFill="1" applyBorder="1" applyAlignment="1">
      <alignment horizontal="center"/>
    </xf>
    <xf numFmtId="164" fontId="3" fillId="0" borderId="18" xfId="0" applyFont="1" applyFill="1" applyBorder="1" applyAlignment="1">
      <alignment horizontal="center"/>
    </xf>
    <xf numFmtId="164" fontId="6" fillId="0" borderId="0" xfId="0" applyFont="1" applyFill="1" applyBorder="1" applyAlignment="1">
      <alignment horizontal="center"/>
    </xf>
    <xf numFmtId="164" fontId="6" fillId="0" borderId="18" xfId="0" applyFont="1" applyFill="1" applyBorder="1" applyAlignment="1">
      <alignment horizontal="center"/>
    </xf>
    <xf numFmtId="166" fontId="0" fillId="0" borderId="21" xfId="0" applyNumberFormat="1" applyFont="1" applyFill="1" applyBorder="1" applyAlignment="1">
      <alignment horizontal="center" vertical="center"/>
    </xf>
    <xf numFmtId="164" fontId="0" fillId="0" borderId="22" xfId="0" applyFont="1" applyFill="1" applyBorder="1" applyAlignment="1">
      <alignment/>
    </xf>
    <xf numFmtId="166" fontId="4" fillId="0" borderId="22" xfId="0" applyNumberFormat="1" applyFont="1" applyFill="1" applyBorder="1" applyAlignment="1">
      <alignment/>
    </xf>
    <xf numFmtId="166" fontId="4" fillId="0" borderId="0" xfId="0" applyNumberFormat="1" applyFont="1" applyFill="1" applyBorder="1" applyAlignment="1">
      <alignment/>
    </xf>
    <xf numFmtId="166" fontId="4" fillId="0" borderId="18" xfId="0" applyNumberFormat="1" applyFont="1" applyFill="1" applyBorder="1" applyAlignment="1">
      <alignment/>
    </xf>
    <xf numFmtId="166" fontId="1" fillId="0" borderId="17" xfId="0" applyNumberFormat="1" applyFont="1" applyFill="1" applyBorder="1" applyAlignment="1">
      <alignment/>
    </xf>
    <xf numFmtId="166" fontId="0" fillId="0" borderId="23" xfId="0" applyNumberFormat="1" applyFont="1" applyFill="1" applyBorder="1" applyAlignment="1">
      <alignment horizontal="center" vertical="center"/>
    </xf>
    <xf numFmtId="164" fontId="0" fillId="0" borderId="20" xfId="0" applyFont="1" applyFill="1" applyBorder="1" applyAlignment="1">
      <alignment/>
    </xf>
    <xf numFmtId="166" fontId="4" fillId="0" borderId="20" xfId="0" applyNumberFormat="1" applyFont="1" applyFill="1" applyBorder="1" applyAlignment="1">
      <alignment/>
    </xf>
    <xf numFmtId="167" fontId="4" fillId="0" borderId="19" xfId="0" applyNumberFormat="1" applyFont="1" applyFill="1" applyBorder="1" applyAlignment="1">
      <alignment/>
    </xf>
    <xf numFmtId="166" fontId="0" fillId="0" borderId="16" xfId="0" applyNumberFormat="1" applyFont="1" applyFill="1" applyBorder="1" applyAlignment="1">
      <alignment horizontal="center" vertical="center"/>
    </xf>
    <xf numFmtId="164" fontId="0" fillId="0" borderId="19" xfId="0" applyFont="1" applyFill="1" applyBorder="1" applyAlignment="1">
      <alignment/>
    </xf>
    <xf numFmtId="166" fontId="4" fillId="0" borderId="19" xfId="0" applyNumberFormat="1" applyFont="1" applyFill="1" applyBorder="1" applyAlignment="1">
      <alignment/>
    </xf>
    <xf numFmtId="164" fontId="4" fillId="0" borderId="20" xfId="42" applyFont="1" applyFill="1" applyBorder="1" applyAlignment="1" applyProtection="1">
      <alignment/>
      <protection/>
    </xf>
    <xf numFmtId="168" fontId="4" fillId="0" borderId="19" xfId="0" applyNumberFormat="1" applyFont="1" applyFill="1" applyBorder="1" applyAlignment="1">
      <alignment/>
    </xf>
    <xf numFmtId="164" fontId="4" fillId="0" borderId="0" xfId="0" applyNumberFormat="1" applyFont="1" applyFill="1" applyBorder="1" applyAlignment="1">
      <alignment/>
    </xf>
    <xf numFmtId="164" fontId="4" fillId="0" borderId="18" xfId="0" applyNumberFormat="1" applyFont="1" applyFill="1" applyBorder="1" applyAlignment="1">
      <alignment/>
    </xf>
    <xf numFmtId="164" fontId="4" fillId="0" borderId="20" xfId="0" applyNumberFormat="1" applyFont="1" applyFill="1" applyBorder="1" applyAlignment="1">
      <alignment/>
    </xf>
    <xf numFmtId="164" fontId="4" fillId="0" borderId="19" xfId="0" applyNumberFormat="1" applyFont="1" applyFill="1" applyBorder="1" applyAlignment="1">
      <alignment/>
    </xf>
    <xf numFmtId="164" fontId="0" fillId="0" borderId="20" xfId="0" applyFont="1" applyFill="1" applyBorder="1" applyAlignment="1">
      <alignment horizontal="left" indent="1"/>
    </xf>
    <xf numFmtId="164" fontId="0" fillId="0" borderId="0" xfId="0" applyFont="1" applyFill="1" applyBorder="1" applyAlignment="1">
      <alignment horizontal="left" indent="1"/>
    </xf>
    <xf numFmtId="164" fontId="7" fillId="0" borderId="0" xfId="0" applyFont="1" applyFill="1" applyBorder="1" applyAlignment="1">
      <alignment/>
    </xf>
    <xf numFmtId="166" fontId="6" fillId="0" borderId="0" xfId="0" applyNumberFormat="1" applyFont="1" applyFill="1" applyBorder="1" applyAlignment="1">
      <alignment/>
    </xf>
    <xf numFmtId="166" fontId="6" fillId="0" borderId="18" xfId="0" applyNumberFormat="1" applyFont="1" applyFill="1" applyBorder="1" applyAlignment="1">
      <alignment/>
    </xf>
    <xf numFmtId="166" fontId="0" fillId="0" borderId="24" xfId="0" applyNumberFormat="1" applyFont="1" applyFill="1" applyBorder="1" applyAlignment="1">
      <alignment horizontal="center" vertical="top"/>
    </xf>
    <xf numFmtId="164" fontId="0" fillId="0" borderId="25" xfId="0" applyFont="1" applyFill="1" applyBorder="1" applyAlignment="1">
      <alignment vertical="center" wrapText="1"/>
    </xf>
    <xf numFmtId="169" fontId="4" fillId="0" borderId="0" xfId="0" applyNumberFormat="1" applyFont="1" applyFill="1" applyBorder="1" applyAlignment="1">
      <alignment vertical="center"/>
    </xf>
    <xf numFmtId="169" fontId="4" fillId="0" borderId="18" xfId="0" applyNumberFormat="1" applyFont="1" applyFill="1" applyBorder="1" applyAlignment="1">
      <alignment vertical="center"/>
    </xf>
    <xf numFmtId="170" fontId="4" fillId="0" borderId="11" xfId="0" applyNumberFormat="1" applyFont="1" applyFill="1" applyBorder="1" applyAlignment="1">
      <alignment/>
    </xf>
    <xf numFmtId="164" fontId="0" fillId="0" borderId="0" xfId="0" applyFont="1" applyFill="1" applyBorder="1" applyAlignment="1">
      <alignment horizontal="center" vertical="center"/>
    </xf>
    <xf numFmtId="164" fontId="1" fillId="0" borderId="12" xfId="0" applyFont="1" applyFill="1" applyBorder="1" applyAlignment="1">
      <alignment/>
    </xf>
    <xf numFmtId="164" fontId="4" fillId="0" borderId="16" xfId="0" applyFont="1" applyFill="1" applyBorder="1" applyAlignment="1" applyProtection="1">
      <alignment horizontal="center" vertical="center"/>
      <protection/>
    </xf>
    <xf numFmtId="164" fontId="4" fillId="0" borderId="0" xfId="0" applyFont="1" applyFill="1" applyBorder="1" applyAlignment="1" applyProtection="1">
      <alignment horizontal="left"/>
      <protection/>
    </xf>
    <xf numFmtId="164" fontId="1" fillId="0" borderId="17" xfId="0" applyFont="1" applyFill="1" applyBorder="1" applyAlignment="1">
      <alignment/>
    </xf>
    <xf numFmtId="166" fontId="4" fillId="0" borderId="19" xfId="0" applyNumberFormat="1" applyFont="1" applyFill="1" applyBorder="1" applyAlignment="1">
      <alignment horizontal="right"/>
    </xf>
    <xf numFmtId="164" fontId="6" fillId="0" borderId="19" xfId="0" applyFont="1" applyFill="1" applyBorder="1" applyAlignment="1">
      <alignment horizontal="right"/>
    </xf>
    <xf numFmtId="164" fontId="6" fillId="0" borderId="0" xfId="0" applyFont="1" applyFill="1" applyBorder="1" applyAlignment="1">
      <alignment horizontal="right"/>
    </xf>
    <xf numFmtId="164" fontId="6" fillId="0" borderId="20" xfId="0" applyFont="1" applyFill="1" applyBorder="1" applyAlignment="1">
      <alignment horizontal="right"/>
    </xf>
    <xf numFmtId="166" fontId="4" fillId="0" borderId="18" xfId="0" applyNumberFormat="1" applyFont="1" applyFill="1" applyBorder="1" applyAlignment="1">
      <alignment horizontal="right"/>
    </xf>
    <xf numFmtId="164" fontId="4" fillId="0" borderId="19" xfId="0" applyFont="1" applyFill="1" applyBorder="1" applyAlignment="1">
      <alignment horizontal="right"/>
    </xf>
    <xf numFmtId="166" fontId="4" fillId="0" borderId="22" xfId="0" applyNumberFormat="1" applyFont="1" applyFill="1" applyBorder="1" applyAlignment="1">
      <alignment horizontal="right"/>
    </xf>
    <xf numFmtId="164" fontId="5" fillId="0" borderId="0" xfId="0" applyFont="1" applyFill="1" applyBorder="1" applyAlignment="1">
      <alignment horizontal="center"/>
    </xf>
    <xf numFmtId="164" fontId="5" fillId="0" borderId="19" xfId="0" applyFont="1" applyFill="1" applyBorder="1" applyAlignment="1">
      <alignment horizontal="center"/>
    </xf>
    <xf numFmtId="164" fontId="6" fillId="0" borderId="26" xfId="0" applyFont="1" applyFill="1" applyBorder="1" applyAlignment="1">
      <alignment horizontal="right"/>
    </xf>
    <xf numFmtId="166" fontId="0" fillId="0" borderId="10" xfId="0" applyNumberFormat="1" applyFont="1" applyFill="1" applyBorder="1" applyAlignment="1">
      <alignment horizontal="center" vertical="center"/>
    </xf>
    <xf numFmtId="164" fontId="5" fillId="0" borderId="11" xfId="0" applyFont="1" applyFill="1" applyBorder="1" applyAlignment="1">
      <alignment horizontal="center"/>
    </xf>
    <xf numFmtId="164" fontId="0" fillId="0" borderId="0" xfId="0" applyFont="1" applyFill="1" applyAlignment="1">
      <alignment/>
    </xf>
    <xf numFmtId="0" fontId="8" fillId="0" borderId="0" xfId="58" applyFont="1">
      <alignment/>
      <protection/>
    </xf>
    <xf numFmtId="0" fontId="9" fillId="0" borderId="0" xfId="58" applyFont="1">
      <alignment/>
      <protection/>
    </xf>
    <xf numFmtId="0" fontId="10" fillId="0" borderId="0" xfId="58" applyFont="1">
      <alignment/>
      <protection/>
    </xf>
    <xf numFmtId="0" fontId="11" fillId="0" borderId="0" xfId="58" applyFont="1">
      <alignment/>
      <protection/>
    </xf>
    <xf numFmtId="0" fontId="11" fillId="0" borderId="0" xfId="58" applyFont="1" applyAlignment="1">
      <alignment horizontal="center"/>
      <protection/>
    </xf>
    <xf numFmtId="164" fontId="11" fillId="0" borderId="0" xfId="0" applyFont="1" applyAlignment="1">
      <alignment horizontal="center"/>
    </xf>
    <xf numFmtId="171" fontId="11" fillId="0" borderId="0" xfId="58" applyNumberFormat="1" applyFont="1" applyAlignment="1">
      <alignment horizontal="center"/>
      <protection/>
    </xf>
    <xf numFmtId="0" fontId="12" fillId="0" borderId="0" xfId="58" applyFont="1">
      <alignment/>
      <protection/>
    </xf>
    <xf numFmtId="166" fontId="12" fillId="0" borderId="0" xfId="42" applyNumberFormat="1" applyFont="1" applyFill="1" applyBorder="1" applyAlignment="1" applyProtection="1">
      <alignment/>
      <protection/>
    </xf>
    <xf numFmtId="166" fontId="8" fillId="0" borderId="0" xfId="42" applyNumberFormat="1" applyFont="1" applyFill="1" applyBorder="1" applyAlignment="1" applyProtection="1">
      <alignment/>
      <protection/>
    </xf>
    <xf numFmtId="172" fontId="12" fillId="0" borderId="0" xfId="42" applyNumberFormat="1" applyFont="1" applyFill="1" applyBorder="1" applyAlignment="1" applyProtection="1">
      <alignment/>
      <protection/>
    </xf>
    <xf numFmtId="166" fontId="12" fillId="0" borderId="26" xfId="42" applyNumberFormat="1" applyFont="1" applyFill="1" applyBorder="1" applyAlignment="1" applyProtection="1">
      <alignment/>
      <protection/>
    </xf>
    <xf numFmtId="0" fontId="12" fillId="0" borderId="0" xfId="58" applyFont="1" applyFill="1">
      <alignment/>
      <protection/>
    </xf>
    <xf numFmtId="167" fontId="12" fillId="0" borderId="0" xfId="42" applyNumberFormat="1" applyFont="1" applyFill="1" applyBorder="1" applyAlignment="1" applyProtection="1">
      <alignment/>
      <protection/>
    </xf>
    <xf numFmtId="0" fontId="9" fillId="0" borderId="0" xfId="58" applyFont="1" applyFill="1">
      <alignment/>
      <protection/>
    </xf>
    <xf numFmtId="167" fontId="12" fillId="0" borderId="26" xfId="42" applyNumberFormat="1" applyFont="1" applyFill="1" applyBorder="1" applyAlignment="1" applyProtection="1">
      <alignment/>
      <protection/>
    </xf>
    <xf numFmtId="167" fontId="12" fillId="0" borderId="27" xfId="42" applyNumberFormat="1" applyFont="1" applyFill="1" applyBorder="1" applyAlignment="1" applyProtection="1">
      <alignment/>
      <protection/>
    </xf>
    <xf numFmtId="173" fontId="12" fillId="0" borderId="0" xfId="42" applyNumberFormat="1" applyFont="1" applyFill="1" applyBorder="1" applyAlignment="1" applyProtection="1">
      <alignment/>
      <protection/>
    </xf>
    <xf numFmtId="167" fontId="12" fillId="0" borderId="11" xfId="42" applyNumberFormat="1" applyFont="1" applyFill="1" applyBorder="1" applyAlignment="1" applyProtection="1">
      <alignment/>
      <protection/>
    </xf>
    <xf numFmtId="168" fontId="12" fillId="0" borderId="11" xfId="42" applyNumberFormat="1" applyFont="1" applyFill="1" applyBorder="1" applyAlignment="1" applyProtection="1">
      <alignment/>
      <protection/>
    </xf>
    <xf numFmtId="168" fontId="12" fillId="0" borderId="0" xfId="42" applyNumberFormat="1" applyFont="1" applyFill="1" applyBorder="1" applyAlignment="1" applyProtection="1">
      <alignment/>
      <protection/>
    </xf>
    <xf numFmtId="164" fontId="12" fillId="0" borderId="11" xfId="42" applyNumberFormat="1" applyFont="1" applyFill="1" applyBorder="1" applyAlignment="1" applyProtection="1">
      <alignment horizontal="right"/>
      <protection/>
    </xf>
    <xf numFmtId="166" fontId="10" fillId="0" borderId="0" xfId="42" applyNumberFormat="1" applyFont="1" applyFill="1" applyBorder="1" applyAlignment="1" applyProtection="1">
      <alignment/>
      <protection/>
    </xf>
    <xf numFmtId="164" fontId="10" fillId="0" borderId="0" xfId="0" applyFont="1" applyAlignment="1">
      <alignment/>
    </xf>
    <xf numFmtId="164" fontId="10" fillId="0" borderId="0" xfId="0" applyFont="1" applyAlignment="1">
      <alignment horizontal="justify"/>
    </xf>
    <xf numFmtId="164" fontId="8" fillId="0" borderId="0" xfId="0" applyFont="1" applyAlignment="1">
      <alignment horizontal="justify"/>
    </xf>
    <xf numFmtId="164" fontId="8" fillId="0" borderId="0" xfId="0" applyFont="1" applyAlignment="1">
      <alignment/>
    </xf>
    <xf numFmtId="0" fontId="8" fillId="0" borderId="0" xfId="58" applyFont="1" applyAlignment="1">
      <alignment/>
      <protection/>
    </xf>
    <xf numFmtId="0" fontId="13" fillId="0" borderId="0" xfId="58" applyFont="1">
      <alignment/>
      <protection/>
    </xf>
    <xf numFmtId="166" fontId="13" fillId="0" borderId="0" xfId="42" applyNumberFormat="1" applyFont="1" applyFill="1" applyBorder="1" applyAlignment="1" applyProtection="1">
      <alignment/>
      <protection/>
    </xf>
    <xf numFmtId="0" fontId="14" fillId="0" borderId="0" xfId="58" applyFont="1">
      <alignment/>
      <protection/>
    </xf>
    <xf numFmtId="0" fontId="13" fillId="0" borderId="0" xfId="58" applyFont="1" applyAlignment="1">
      <alignment horizontal="center"/>
      <protection/>
    </xf>
    <xf numFmtId="166" fontId="14" fillId="0" borderId="0" xfId="42" applyNumberFormat="1" applyFont="1" applyFill="1" applyBorder="1" applyAlignment="1" applyProtection="1">
      <alignment horizontal="center"/>
      <protection/>
    </xf>
    <xf numFmtId="0" fontId="14" fillId="0" borderId="0" xfId="58" applyFont="1" applyAlignment="1">
      <alignment horizontal="center"/>
      <protection/>
    </xf>
    <xf numFmtId="166" fontId="14" fillId="0" borderId="0" xfId="42" applyNumberFormat="1" applyFont="1" applyFill="1" applyBorder="1" applyAlignment="1" applyProtection="1">
      <alignment horizontal="right"/>
      <protection/>
    </xf>
    <xf numFmtId="166" fontId="13" fillId="0" borderId="0" xfId="42" applyNumberFormat="1" applyFont="1" applyFill="1" applyBorder="1" applyAlignment="1" applyProtection="1">
      <alignment horizontal="right"/>
      <protection/>
    </xf>
    <xf numFmtId="166" fontId="13" fillId="0" borderId="28" xfId="42" applyNumberFormat="1" applyFont="1" applyFill="1" applyBorder="1" applyAlignment="1" applyProtection="1">
      <alignment/>
      <protection/>
    </xf>
    <xf numFmtId="166" fontId="13" fillId="0" borderId="0" xfId="58" applyNumberFormat="1" applyFont="1">
      <alignment/>
      <protection/>
    </xf>
    <xf numFmtId="166" fontId="13" fillId="0" borderId="26" xfId="42" applyNumberFormat="1" applyFont="1" applyFill="1" applyBorder="1" applyAlignment="1" applyProtection="1">
      <alignment/>
      <protection/>
    </xf>
    <xf numFmtId="166" fontId="13" fillId="0" borderId="29" xfId="42" applyNumberFormat="1" applyFont="1" applyFill="1" applyBorder="1" applyAlignment="1" applyProtection="1">
      <alignment/>
      <protection/>
    </xf>
    <xf numFmtId="167" fontId="13" fillId="0" borderId="0" xfId="42" applyNumberFormat="1" applyFont="1" applyFill="1" applyBorder="1" applyAlignment="1" applyProtection="1">
      <alignment/>
      <protection/>
    </xf>
    <xf numFmtId="0" fontId="15" fillId="0" borderId="0" xfId="58" applyFont="1">
      <alignment/>
      <protection/>
    </xf>
    <xf numFmtId="169" fontId="13" fillId="0" borderId="0" xfId="42" applyNumberFormat="1" applyFont="1" applyFill="1" applyBorder="1" applyAlignment="1" applyProtection="1">
      <alignment/>
      <protection/>
    </xf>
    <xf numFmtId="166" fontId="14" fillId="0" borderId="0" xfId="42" applyNumberFormat="1" applyFont="1" applyFill="1" applyBorder="1" applyAlignment="1" applyProtection="1">
      <alignment/>
      <protection/>
    </xf>
    <xf numFmtId="164" fontId="13" fillId="0" borderId="0" xfId="0" applyFont="1" applyAlignment="1">
      <alignment/>
    </xf>
    <xf numFmtId="164" fontId="16" fillId="0" borderId="0" xfId="0" applyFont="1" applyAlignment="1">
      <alignment/>
    </xf>
    <xf numFmtId="167" fontId="13" fillId="0" borderId="0" xfId="42" applyNumberFormat="1" applyFont="1" applyFill="1" applyBorder="1" applyAlignment="1" applyProtection="1">
      <alignment horizontal="right"/>
      <protection/>
    </xf>
    <xf numFmtId="174" fontId="13" fillId="0" borderId="0" xfId="42" applyNumberFormat="1" applyFont="1" applyFill="1" applyBorder="1" applyAlignment="1" applyProtection="1">
      <alignment/>
      <protection/>
    </xf>
    <xf numFmtId="174" fontId="13" fillId="0" borderId="0" xfId="42" applyNumberFormat="1" applyFont="1" applyFill="1" applyBorder="1" applyAlignment="1" applyProtection="1">
      <alignment horizontal="right"/>
      <protection/>
    </xf>
    <xf numFmtId="173" fontId="13" fillId="0" borderId="0" xfId="42" applyNumberFormat="1" applyFont="1" applyFill="1" applyBorder="1" applyAlignment="1" applyProtection="1">
      <alignment horizontal="right"/>
      <protection/>
    </xf>
    <xf numFmtId="173" fontId="13" fillId="0" borderId="0" xfId="42" applyNumberFormat="1" applyFont="1" applyFill="1" applyBorder="1" applyAlignment="1" applyProtection="1">
      <alignment/>
      <protection/>
    </xf>
    <xf numFmtId="167" fontId="13" fillId="0" borderId="29" xfId="42" applyNumberFormat="1" applyFont="1" applyFill="1" applyBorder="1" applyAlignment="1" applyProtection="1">
      <alignment/>
      <protection/>
    </xf>
    <xf numFmtId="167" fontId="13" fillId="0" borderId="29" xfId="42" applyNumberFormat="1" applyFont="1" applyFill="1" applyBorder="1" applyAlignment="1" applyProtection="1">
      <alignment horizontal="right"/>
      <protection/>
    </xf>
    <xf numFmtId="174" fontId="13" fillId="0" borderId="29" xfId="42" applyNumberFormat="1" applyFont="1" applyFill="1" applyBorder="1" applyAlignment="1" applyProtection="1">
      <alignment/>
      <protection/>
    </xf>
    <xf numFmtId="166" fontId="15" fillId="0" borderId="0" xfId="42" applyNumberFormat="1" applyFont="1" applyFill="1" applyBorder="1" applyAlignment="1" applyProtection="1">
      <alignment/>
      <protection/>
    </xf>
    <xf numFmtId="175" fontId="13" fillId="0" borderId="29" xfId="42" applyNumberFormat="1" applyFont="1" applyFill="1" applyBorder="1" applyAlignment="1" applyProtection="1">
      <alignment horizontal="right"/>
      <protection/>
    </xf>
    <xf numFmtId="0" fontId="13" fillId="0" borderId="0" xfId="58" applyFont="1" applyBorder="1">
      <alignment/>
      <protection/>
    </xf>
    <xf numFmtId="0" fontId="14" fillId="0" borderId="0" xfId="58" applyFont="1" applyBorder="1" applyAlignment="1">
      <alignment horizontal="right"/>
      <protection/>
    </xf>
    <xf numFmtId="0" fontId="14" fillId="0" borderId="0" xfId="58" applyFont="1" applyBorder="1" applyAlignment="1">
      <alignment horizontal="center"/>
      <protection/>
    </xf>
    <xf numFmtId="165" fontId="14" fillId="0" borderId="0" xfId="58" applyNumberFormat="1" applyFont="1" applyAlignment="1">
      <alignment horizontal="right"/>
      <protection/>
    </xf>
    <xf numFmtId="0" fontId="14" fillId="0" borderId="0" xfId="58" applyFont="1" applyAlignment="1">
      <alignment horizontal="right"/>
      <protection/>
    </xf>
    <xf numFmtId="167" fontId="13" fillId="0" borderId="0" xfId="58" applyNumberFormat="1" applyFont="1">
      <alignment/>
      <protection/>
    </xf>
    <xf numFmtId="167" fontId="13" fillId="0" borderId="26" xfId="42" applyNumberFormat="1" applyFont="1" applyFill="1" applyBorder="1" applyAlignment="1" applyProtection="1">
      <alignment/>
      <protection/>
    </xf>
    <xf numFmtId="175" fontId="13" fillId="0" borderId="0" xfId="42" applyNumberFormat="1" applyFont="1" applyFill="1" applyBorder="1" applyAlignment="1" applyProtection="1">
      <alignment/>
      <protection/>
    </xf>
    <xf numFmtId="0" fontId="17" fillId="0" borderId="0" xfId="57" applyFont="1" applyFill="1" applyAlignment="1">
      <alignment horizontal="left"/>
      <protection/>
    </xf>
    <xf numFmtId="0" fontId="18" fillId="0" borderId="0" xfId="57" applyFont="1" applyFill="1">
      <alignment/>
      <protection/>
    </xf>
    <xf numFmtId="0" fontId="17" fillId="0" borderId="0" xfId="57" applyFont="1" applyFill="1" applyAlignment="1">
      <alignment/>
      <protection/>
    </xf>
    <xf numFmtId="0" fontId="17" fillId="0" borderId="0" xfId="57" applyFont="1" applyFill="1">
      <alignment/>
      <protection/>
    </xf>
    <xf numFmtId="0" fontId="18" fillId="0" borderId="0" xfId="57" applyFont="1" applyFill="1" applyBorder="1" applyAlignment="1">
      <alignment horizontal="right"/>
      <protection/>
    </xf>
    <xf numFmtId="0" fontId="18" fillId="0" borderId="26" xfId="57" applyFont="1" applyFill="1" applyBorder="1">
      <alignment/>
      <protection/>
    </xf>
    <xf numFmtId="0" fontId="18" fillId="0" borderId="26" xfId="57" applyFont="1" applyFill="1" applyBorder="1" applyAlignment="1">
      <alignment horizontal="right"/>
      <protection/>
    </xf>
    <xf numFmtId="0" fontId="18" fillId="0" borderId="0" xfId="57" applyFont="1" applyFill="1" applyBorder="1">
      <alignment/>
      <protection/>
    </xf>
    <xf numFmtId="0" fontId="18" fillId="0" borderId="0" xfId="57" applyFont="1" applyFill="1" applyAlignment="1">
      <alignment horizontal="right"/>
      <protection/>
    </xf>
    <xf numFmtId="0" fontId="18" fillId="0" borderId="0" xfId="55" applyFont="1" applyFill="1">
      <alignment/>
      <protection/>
    </xf>
    <xf numFmtId="0" fontId="18" fillId="0" borderId="0" xfId="55" applyFont="1" applyFill="1" applyAlignment="1">
      <alignment horizontal="center"/>
      <protection/>
    </xf>
    <xf numFmtId="0" fontId="18" fillId="0" borderId="0" xfId="55" applyFont="1" applyFill="1" applyBorder="1" applyAlignment="1">
      <alignment horizontal="center"/>
      <protection/>
    </xf>
    <xf numFmtId="0" fontId="18" fillId="0" borderId="0" xfId="57" applyFont="1" applyFill="1" applyBorder="1" applyAlignment="1">
      <alignment horizontal="center"/>
      <protection/>
    </xf>
    <xf numFmtId="0" fontId="18" fillId="0" borderId="0" xfId="57" applyFont="1" applyFill="1" applyAlignment="1">
      <alignment horizontal="center"/>
      <protection/>
    </xf>
    <xf numFmtId="0" fontId="18" fillId="0" borderId="0" xfId="55" applyFont="1" applyFill="1" applyBorder="1">
      <alignment/>
      <protection/>
    </xf>
    <xf numFmtId="0" fontId="19" fillId="0" borderId="0" xfId="55" applyFont="1" applyFill="1" applyBorder="1" applyAlignment="1">
      <alignment horizontal="center"/>
      <protection/>
    </xf>
    <xf numFmtId="176" fontId="18" fillId="0" borderId="0" xfId="57" applyNumberFormat="1" applyFont="1" applyFill="1">
      <alignment/>
      <protection/>
    </xf>
    <xf numFmtId="166" fontId="18" fillId="0" borderId="0" xfId="42" applyNumberFormat="1" applyFont="1" applyFill="1" applyBorder="1" applyAlignment="1" applyProtection="1">
      <alignment horizontal="right"/>
      <protection/>
    </xf>
    <xf numFmtId="166" fontId="20" fillId="0" borderId="0" xfId="42" applyNumberFormat="1" applyFont="1" applyFill="1" applyBorder="1" applyAlignment="1" applyProtection="1">
      <alignment horizontal="right"/>
      <protection/>
    </xf>
    <xf numFmtId="172" fontId="18" fillId="0" borderId="0" xfId="42" applyNumberFormat="1" applyFont="1" applyFill="1" applyBorder="1" applyAlignment="1" applyProtection="1">
      <alignment/>
      <protection/>
    </xf>
    <xf numFmtId="175" fontId="18" fillId="0" borderId="0" xfId="42" applyNumberFormat="1" applyFont="1" applyFill="1" applyBorder="1" applyAlignment="1" applyProtection="1">
      <alignment horizontal="right"/>
      <protection/>
    </xf>
    <xf numFmtId="172" fontId="18" fillId="0" borderId="0" xfId="57" applyNumberFormat="1" applyFont="1" applyFill="1">
      <alignment/>
      <protection/>
    </xf>
    <xf numFmtId="172" fontId="18" fillId="0" borderId="0" xfId="57" applyNumberFormat="1" applyFont="1" applyFill="1" applyBorder="1">
      <alignment/>
      <protection/>
    </xf>
    <xf numFmtId="172" fontId="18" fillId="0" borderId="29" xfId="42" applyNumberFormat="1" applyFont="1" applyFill="1" applyBorder="1" applyAlignment="1" applyProtection="1">
      <alignment/>
      <protection/>
    </xf>
    <xf numFmtId="166" fontId="18" fillId="0" borderId="0" xfId="42" applyNumberFormat="1" applyFont="1" applyFill="1" applyBorder="1" applyAlignment="1" applyProtection="1">
      <alignment/>
      <protection/>
    </xf>
    <xf numFmtId="166" fontId="18" fillId="0" borderId="30" xfId="42" applyNumberFormat="1" applyFont="1" applyFill="1" applyBorder="1" applyAlignment="1" applyProtection="1">
      <alignment/>
      <protection/>
    </xf>
    <xf numFmtId="0" fontId="20" fillId="0" borderId="0" xfId="56" applyFont="1" applyFill="1" applyBorder="1" applyAlignment="1">
      <alignment horizontal="center"/>
      <protection/>
    </xf>
    <xf numFmtId="0" fontId="18" fillId="0" borderId="0" xfId="56" applyFont="1" applyFill="1" applyAlignment="1">
      <alignment horizontal="center"/>
      <protection/>
    </xf>
    <xf numFmtId="0" fontId="20" fillId="0" borderId="0" xfId="56" applyFont="1" applyFill="1" applyAlignment="1">
      <alignment horizontal="center"/>
      <protection/>
    </xf>
    <xf numFmtId="0" fontId="18" fillId="0" borderId="0" xfId="56" applyFont="1" applyFill="1" applyBorder="1" applyAlignment="1">
      <alignment horizontal="center"/>
      <protection/>
    </xf>
    <xf numFmtId="1" fontId="18" fillId="0" borderId="0" xfId="42" applyNumberFormat="1" applyFont="1" applyFill="1" applyBorder="1" applyAlignment="1" applyProtection="1">
      <alignment/>
      <protection/>
    </xf>
    <xf numFmtId="166" fontId="18" fillId="0" borderId="11" xfId="42" applyNumberFormat="1" applyFont="1" applyFill="1" applyBorder="1" applyAlignment="1" applyProtection="1">
      <alignment/>
      <protection/>
    </xf>
    <xf numFmtId="176" fontId="18" fillId="0" borderId="11" xfId="42" applyNumberFormat="1" applyFont="1" applyFill="1" applyBorder="1" applyAlignment="1" applyProtection="1">
      <alignment/>
      <protection/>
    </xf>
    <xf numFmtId="176" fontId="18" fillId="0" borderId="0" xfId="42" applyNumberFormat="1" applyFont="1" applyFill="1" applyBorder="1" applyAlignment="1" applyProtection="1">
      <alignment/>
      <protection/>
    </xf>
    <xf numFmtId="167" fontId="18" fillId="0" borderId="0" xfId="42" applyNumberFormat="1" applyFont="1" applyFill="1" applyBorder="1" applyAlignment="1" applyProtection="1">
      <alignment/>
      <protection/>
    </xf>
    <xf numFmtId="174" fontId="18" fillId="0" borderId="0" xfId="42" applyNumberFormat="1" applyFont="1" applyFill="1" applyBorder="1" applyAlignment="1" applyProtection="1">
      <alignment/>
      <protection/>
    </xf>
    <xf numFmtId="173" fontId="18" fillId="0" borderId="0" xfId="42" applyNumberFormat="1" applyFont="1" applyFill="1" applyBorder="1" applyAlignment="1" applyProtection="1">
      <alignment/>
      <protection/>
    </xf>
    <xf numFmtId="0" fontId="18" fillId="0" borderId="0" xfId="56" applyFont="1" applyFill="1" applyBorder="1">
      <alignment/>
      <protection/>
    </xf>
    <xf numFmtId="0" fontId="18" fillId="0" borderId="0" xfId="56" applyFont="1" applyFill="1">
      <alignment/>
      <protection/>
    </xf>
    <xf numFmtId="0" fontId="20" fillId="0" borderId="0" xfId="57" applyFont="1" applyFill="1" applyAlignment="1">
      <alignment horizontal="right"/>
      <protection/>
    </xf>
    <xf numFmtId="166" fontId="17" fillId="0" borderId="0" xfId="42" applyNumberFormat="1" applyFont="1" applyFill="1" applyBorder="1" applyAlignment="1" applyProtection="1">
      <alignment horizontal="right"/>
      <protection/>
    </xf>
    <xf numFmtId="166" fontId="18" fillId="0" borderId="29" xfId="42" applyNumberFormat="1" applyFont="1" applyFill="1" applyBorder="1" applyAlignment="1" applyProtection="1">
      <alignment/>
      <protection/>
    </xf>
    <xf numFmtId="0" fontId="20" fillId="0" borderId="0" xfId="57" applyFont="1" applyFill="1" applyBorder="1" applyAlignment="1">
      <alignment horizontal="center"/>
      <protection/>
    </xf>
    <xf numFmtId="0" fontId="20" fillId="0" borderId="0" xfId="57" applyFont="1" applyFill="1" applyAlignment="1">
      <alignment horizontal="center"/>
      <protection/>
    </xf>
    <xf numFmtId="0" fontId="20" fillId="0" borderId="0" xfId="57" applyFont="1" applyFill="1">
      <alignment/>
      <protection/>
    </xf>
    <xf numFmtId="0" fontId="21" fillId="0" borderId="0" xfId="57" applyFont="1" applyFill="1">
      <alignment/>
      <protection/>
    </xf>
    <xf numFmtId="0" fontId="22" fillId="0" borderId="0" xfId="57" applyFont="1" applyFill="1">
      <alignment/>
      <protection/>
    </xf>
    <xf numFmtId="0" fontId="18" fillId="33" borderId="0" xfId="57" applyFont="1" applyFill="1">
      <alignment/>
      <protection/>
    </xf>
    <xf numFmtId="172" fontId="18" fillId="33" borderId="0" xfId="57" applyNumberFormat="1" applyFont="1" applyFill="1">
      <alignment/>
      <protection/>
    </xf>
    <xf numFmtId="173" fontId="18" fillId="0" borderId="0" xfId="57" applyNumberFormat="1" applyFont="1" applyFill="1" applyBorder="1">
      <alignment/>
      <protection/>
    </xf>
    <xf numFmtId="176" fontId="18" fillId="0" borderId="0" xfId="42" applyNumberFormat="1" applyFont="1" applyFill="1" applyBorder="1" applyAlignment="1" applyProtection="1">
      <alignment horizontal="center"/>
      <protection/>
    </xf>
    <xf numFmtId="172" fontId="18" fillId="0" borderId="30" xfId="42" applyNumberFormat="1" applyFont="1" applyFill="1" applyBorder="1" applyAlignment="1" applyProtection="1">
      <alignment horizontal="center"/>
      <protection/>
    </xf>
    <xf numFmtId="172" fontId="18" fillId="0" borderId="0" xfId="42" applyNumberFormat="1" applyFont="1" applyFill="1" applyBorder="1" applyAlignment="1" applyProtection="1">
      <alignment horizontal="center"/>
      <protection/>
    </xf>
    <xf numFmtId="3" fontId="18" fillId="0" borderId="0" xfId="57" applyNumberFormat="1" applyFont="1" applyFill="1" applyBorder="1">
      <alignment/>
      <protection/>
    </xf>
    <xf numFmtId="176" fontId="18" fillId="0" borderId="0" xfId="57" applyNumberFormat="1" applyFont="1" applyFill="1" applyBorder="1">
      <alignment/>
      <protection/>
    </xf>
    <xf numFmtId="0" fontId="18" fillId="0" borderId="0" xfId="57" applyFont="1" applyFill="1" applyBorder="1" applyAlignment="1">
      <alignment horizontal="right" vertical="top" wrapText="1"/>
      <protection/>
    </xf>
    <xf numFmtId="3" fontId="18" fillId="0" borderId="29" xfId="57" applyNumberFormat="1" applyFont="1" applyFill="1" applyBorder="1">
      <alignment/>
      <protection/>
    </xf>
    <xf numFmtId="176" fontId="18" fillId="0" borderId="29" xfId="57" applyNumberFormat="1" applyFont="1" applyFill="1" applyBorder="1">
      <alignment/>
      <protection/>
    </xf>
    <xf numFmtId="3" fontId="18" fillId="0" borderId="0" xfId="57" applyNumberFormat="1" applyFont="1" applyFill="1" applyBorder="1" applyAlignment="1">
      <alignment horizontal="right"/>
      <protection/>
    </xf>
    <xf numFmtId="175" fontId="18" fillId="0" borderId="0" xfId="42" applyNumberFormat="1" applyFont="1" applyFill="1" applyBorder="1" applyAlignment="1" applyProtection="1">
      <alignment/>
      <protection/>
    </xf>
    <xf numFmtId="172" fontId="18" fillId="0" borderId="29" xfId="57" applyNumberFormat="1" applyFont="1" applyFill="1" applyBorder="1">
      <alignment/>
      <protection/>
    </xf>
    <xf numFmtId="177" fontId="18" fillId="0" borderId="0" xfId="57" applyNumberFormat="1" applyFont="1" applyFill="1" applyBorder="1" applyAlignment="1">
      <alignment horizontal="center"/>
      <protection/>
    </xf>
    <xf numFmtId="172" fontId="18" fillId="0" borderId="0" xfId="57" applyNumberFormat="1" applyFont="1" applyFill="1" applyAlignment="1">
      <alignment horizontal="center"/>
      <protection/>
    </xf>
    <xf numFmtId="171" fontId="18" fillId="0" borderId="0" xfId="57" applyNumberFormat="1" applyFont="1" applyFill="1" applyAlignment="1">
      <alignment horizontal="center"/>
      <protection/>
    </xf>
    <xf numFmtId="171" fontId="20" fillId="0" borderId="0" xfId="57" applyNumberFormat="1" applyFont="1" applyFill="1" applyAlignment="1">
      <alignment horizontal="center"/>
      <protection/>
    </xf>
    <xf numFmtId="176" fontId="18" fillId="0" borderId="27" xfId="42" applyNumberFormat="1" applyFont="1" applyFill="1" applyBorder="1" applyAlignment="1" applyProtection="1">
      <alignment/>
      <protection/>
    </xf>
    <xf numFmtId="175" fontId="18" fillId="0" borderId="27" xfId="42" applyNumberFormat="1" applyFont="1" applyFill="1" applyBorder="1" applyAlignment="1" applyProtection="1">
      <alignment/>
      <protection/>
    </xf>
    <xf numFmtId="0" fontId="18" fillId="0" borderId="0" xfId="57" applyFont="1" applyFill="1" applyAlignment="1">
      <alignment horizontal="left"/>
      <protection/>
    </xf>
    <xf numFmtId="165" fontId="18" fillId="0" borderId="0" xfId="57" applyNumberFormat="1" applyFont="1" applyFill="1" applyAlignment="1">
      <alignment horizontal="left"/>
      <protection/>
    </xf>
    <xf numFmtId="176" fontId="18" fillId="0" borderId="30" xfId="57" applyNumberFormat="1" applyFont="1" applyFill="1" applyBorder="1">
      <alignment/>
      <protection/>
    </xf>
    <xf numFmtId="0" fontId="23" fillId="0" borderId="0" xfId="57" applyFont="1" applyFill="1">
      <alignment/>
      <protection/>
    </xf>
    <xf numFmtId="164" fontId="2" fillId="0" borderId="31" xfId="0" applyFont="1" applyFill="1" applyBorder="1" applyAlignment="1">
      <alignment horizontal="center"/>
    </xf>
    <xf numFmtId="164" fontId="3" fillId="0" borderId="32" xfId="0" applyFont="1" applyFill="1" applyBorder="1" applyAlignment="1" applyProtection="1">
      <alignment horizontal="center"/>
      <protection/>
    </xf>
    <xf numFmtId="164" fontId="4" fillId="0" borderId="32" xfId="0" applyFont="1" applyFill="1" applyBorder="1" applyAlignment="1" applyProtection="1">
      <alignment horizontal="center"/>
      <protection/>
    </xf>
    <xf numFmtId="164" fontId="3" fillId="0" borderId="33" xfId="0" applyFont="1" applyFill="1" applyBorder="1" applyAlignment="1">
      <alignment horizontal="center" vertical="center"/>
    </xf>
    <xf numFmtId="164" fontId="2" fillId="0" borderId="34" xfId="0" applyFont="1" applyFill="1" applyBorder="1" applyAlignment="1">
      <alignment horizontal="center"/>
    </xf>
    <xf numFmtId="164" fontId="3" fillId="0" borderId="25" xfId="0" applyFont="1" applyFill="1" applyBorder="1" applyAlignment="1">
      <alignment horizontal="center"/>
    </xf>
    <xf numFmtId="166" fontId="5" fillId="0" borderId="25" xfId="0" applyNumberFormat="1" applyFont="1" applyFill="1" applyBorder="1" applyAlignment="1">
      <alignment horizontal="center" vertical="center"/>
    </xf>
    <xf numFmtId="169" fontId="4" fillId="0" borderId="20" xfId="0" applyNumberFormat="1" applyFont="1" applyFill="1" applyBorder="1" applyAlignment="1">
      <alignment horizontal="center" vertical="center"/>
    </xf>
    <xf numFmtId="164" fontId="4" fillId="0" borderId="14" xfId="0" applyFont="1" applyFill="1" applyBorder="1" applyAlignment="1">
      <alignment horizontal="justify"/>
    </xf>
    <xf numFmtId="166" fontId="14" fillId="0" borderId="0" xfId="42" applyNumberFormat="1" applyFont="1" applyFill="1" applyBorder="1" applyAlignment="1" applyProtection="1">
      <alignment horizontal="center"/>
      <protection/>
    </xf>
    <xf numFmtId="0" fontId="18" fillId="0" borderId="0" xfId="57" applyFont="1" applyFill="1" applyBorder="1" applyAlignment="1">
      <alignment horizontal="right"/>
      <protection/>
    </xf>
    <xf numFmtId="0" fontId="18" fillId="0" borderId="26" xfId="57" applyFont="1" applyFill="1" applyBorder="1" applyAlignment="1">
      <alignment horizontal="right"/>
      <protection/>
    </xf>
    <xf numFmtId="0" fontId="18" fillId="0" borderId="0" xfId="55" applyFont="1" applyFill="1" applyBorder="1" applyAlignment="1">
      <alignment horizontal="center"/>
      <protection/>
    </xf>
    <xf numFmtId="0" fontId="18" fillId="0" borderId="0" xfId="57" applyFont="1" applyFill="1" applyBorder="1" applyAlignment="1">
      <alignment horizontal="center"/>
      <protection/>
    </xf>
    <xf numFmtId="0" fontId="20" fillId="0" borderId="0" xfId="56" applyFont="1" applyFill="1" applyBorder="1" applyAlignment="1">
      <alignment horizontal="center"/>
      <protection/>
    </xf>
    <xf numFmtId="0" fontId="20" fillId="0" borderId="0" xfId="57" applyFont="1" applyFill="1" applyBorder="1" applyAlignment="1">
      <alignment horizontal="center"/>
      <protection/>
    </xf>
    <xf numFmtId="0" fontId="18" fillId="0" borderId="0" xfId="57" applyFont="1" applyFill="1" applyBorder="1" applyAlignment="1">
      <alignment horizontal="left"/>
      <protection/>
    </xf>
    <xf numFmtId="164" fontId="0" fillId="0" borderId="0" xfId="0"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usiness seg._TCorporate 4th Qtr 2007 Results - final" xfId="55"/>
    <cellStyle name="Normal_GW 1Q2005 Qtrly Rpt" xfId="56"/>
    <cellStyle name="Normal_GW 1Q2005 Qtrly Rpt_TCorporate 4th Qtr 2007 Results - final" xfId="57"/>
    <cellStyle name="Normal_Quarterly report-new format"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a:off x="8486775" y="1323975"/>
          <a:ext cx="45720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3</xdr:col>
      <xdr:colOff>1228725</xdr:colOff>
      <xdr:row>6</xdr:row>
      <xdr:rowOff>104775</xdr:rowOff>
    </xdr:to>
    <xdr:sp>
      <xdr:nvSpPr>
        <xdr:cNvPr id="4" name="Line 9"/>
        <xdr:cNvSpPr>
          <a:spLocks/>
        </xdr:cNvSpPr>
      </xdr:nvSpPr>
      <xdr:spPr>
        <a:xfrm>
          <a:off x="5514975" y="1343025"/>
          <a:ext cx="514350" cy="0"/>
        </a:xfrm>
        <a:prstGeom prst="line">
          <a:avLst/>
        </a:pr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136</xdr:row>
      <xdr:rowOff>9525</xdr:rowOff>
    </xdr:from>
    <xdr:to>
      <xdr:col>8</xdr:col>
      <xdr:colOff>419100</xdr:colOff>
      <xdr:row>137</xdr:row>
      <xdr:rowOff>161925</xdr:rowOff>
    </xdr:to>
    <xdr:sp fLocksText="0">
      <xdr:nvSpPr>
        <xdr:cNvPr id="1" name="Text 18"/>
        <xdr:cNvSpPr txBox="1">
          <a:spLocks noChangeArrowheads="1"/>
        </xdr:cNvSpPr>
      </xdr:nvSpPr>
      <xdr:spPr>
        <a:xfrm>
          <a:off x="314325" y="22698075"/>
          <a:ext cx="5810250" cy="2952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 auditors’ report  on the financial statements for the year ended 31 December 2010 was not qualified.</a:t>
          </a:r>
        </a:p>
      </xdr:txBody>
    </xdr:sp>
    <xdr:clientData/>
  </xdr:twoCellAnchor>
  <xdr:twoCellAnchor>
    <xdr:from>
      <xdr:col>1</xdr:col>
      <xdr:colOff>9525</xdr:colOff>
      <xdr:row>180</xdr:row>
      <xdr:rowOff>9525</xdr:rowOff>
    </xdr:from>
    <xdr:to>
      <xdr:col>9</xdr:col>
      <xdr:colOff>0</xdr:colOff>
      <xdr:row>182</xdr:row>
      <xdr:rowOff>66675</xdr:rowOff>
    </xdr:to>
    <xdr:sp fLocksText="0">
      <xdr:nvSpPr>
        <xdr:cNvPr id="2" name="Text 18"/>
        <xdr:cNvSpPr txBox="1">
          <a:spLocks noChangeArrowheads="1"/>
        </xdr:cNvSpPr>
      </xdr:nvSpPr>
      <xdr:spPr>
        <a:xfrm>
          <a:off x="314325" y="30241875"/>
          <a:ext cx="6057900" cy="390525"/>
        </a:xfrm>
        <a:prstGeom prst="rect">
          <a:avLst/>
        </a:prstGeom>
        <a:solidFill>
          <a:srgbClr val="FFFFFF"/>
        </a:solidFill>
        <a:ln w="9525" cmpd="sng">
          <a:noFill/>
        </a:ln>
      </xdr:spPr>
      <xdr:txBody>
        <a:bodyPr vertOverflow="clip" wrap="square" lIns="27360" tIns="22680" rIns="27360" bIns="0"/>
        <a:p>
          <a:pPr algn="just">
            <a:defRPr/>
          </a:pPr>
          <a:r>
            <a:rPr lang="en-US" cap="none" sz="1000" b="0" i="0" u="none" baseline="0">
              <a:solidFill>
                <a:srgbClr val="000000"/>
              </a:solidFill>
            </a:rPr>
            <a:t>There were no material events subsequent to the end of the current quarter.</a:t>
          </a:r>
        </a:p>
      </xdr:txBody>
    </xdr:sp>
    <xdr:clientData/>
  </xdr:twoCellAnchor>
  <xdr:twoCellAnchor>
    <xdr:from>
      <xdr:col>0</xdr:col>
      <xdr:colOff>295275</xdr:colOff>
      <xdr:row>186</xdr:row>
      <xdr:rowOff>0</xdr:rowOff>
    </xdr:from>
    <xdr:to>
      <xdr:col>8</xdr:col>
      <xdr:colOff>647700</xdr:colOff>
      <xdr:row>189</xdr:row>
      <xdr:rowOff>114300</xdr:rowOff>
    </xdr:to>
    <xdr:sp fLocksText="0">
      <xdr:nvSpPr>
        <xdr:cNvPr id="3" name="Text 18"/>
        <xdr:cNvSpPr txBox="1">
          <a:spLocks noChangeArrowheads="1"/>
        </xdr:cNvSpPr>
      </xdr:nvSpPr>
      <xdr:spPr>
        <a:xfrm>
          <a:off x="295275" y="31261050"/>
          <a:ext cx="6057900" cy="628650"/>
        </a:xfrm>
        <a:prstGeom prst="rect">
          <a:avLst/>
        </a:prstGeom>
        <a:solidFill>
          <a:srgbClr val="FFFFFF"/>
        </a:solidFill>
        <a:ln w="9525" cmpd="sng">
          <a:noFill/>
        </a:ln>
      </xdr:spPr>
      <xdr:txBody>
        <a:bodyPr vertOverflow="clip" wrap="square" lIns="27360" tIns="22680" rIns="27360" bIns="0"/>
        <a:p>
          <a:pPr algn="just">
            <a:defRPr/>
          </a:pPr>
          <a:r>
            <a:rPr lang="en-US" cap="none" sz="1000" b="0" i="0" u="none" baseline="0">
              <a:solidFill>
                <a:srgbClr val="000000"/>
              </a:solidFill>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203</xdr:row>
      <xdr:rowOff>57150</xdr:rowOff>
    </xdr:from>
    <xdr:to>
      <xdr:col>8</xdr:col>
      <xdr:colOff>285750</xdr:colOff>
      <xdr:row>205</xdr:row>
      <xdr:rowOff>123825</xdr:rowOff>
    </xdr:to>
    <xdr:sp fLocksText="0">
      <xdr:nvSpPr>
        <xdr:cNvPr id="4" name="Text 18"/>
        <xdr:cNvSpPr txBox="1">
          <a:spLocks noChangeArrowheads="1"/>
        </xdr:cNvSpPr>
      </xdr:nvSpPr>
      <xdr:spPr>
        <a:xfrm>
          <a:off x="295275" y="34099500"/>
          <a:ext cx="5695950" cy="4095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 Group's contingent liabilities of a material nature as at the date of issue of this interim report were as follows:</a:t>
          </a:r>
        </a:p>
      </xdr:txBody>
    </xdr:sp>
    <xdr:clientData/>
  </xdr:twoCellAnchor>
  <xdr:twoCellAnchor>
    <xdr:from>
      <xdr:col>1</xdr:col>
      <xdr:colOff>9525</xdr:colOff>
      <xdr:row>298</xdr:row>
      <xdr:rowOff>142875</xdr:rowOff>
    </xdr:from>
    <xdr:to>
      <xdr:col>8</xdr:col>
      <xdr:colOff>647700</xdr:colOff>
      <xdr:row>306</xdr:row>
      <xdr:rowOff>180975</xdr:rowOff>
    </xdr:to>
    <xdr:sp fLocksText="0">
      <xdr:nvSpPr>
        <xdr:cNvPr id="5" name="Text 18"/>
        <xdr:cNvSpPr txBox="1">
          <a:spLocks noChangeArrowheads="1"/>
        </xdr:cNvSpPr>
      </xdr:nvSpPr>
      <xdr:spPr>
        <a:xfrm>
          <a:off x="314325" y="50396775"/>
          <a:ext cx="6038850" cy="144780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For the current quarter ended </a:t>
          </a:r>
          <a:r>
            <a:rPr lang="en-US" cap="none" sz="1000" b="0" i="0" u="none" baseline="0">
              <a:solidFill>
                <a:srgbClr val="FF0000"/>
              </a:solidFill>
              <a:latin typeface="Times New Roman"/>
              <a:ea typeface="Times New Roman"/>
              <a:cs typeface="Times New Roman"/>
            </a:rPr>
            <a:t>31 March 2011</a:t>
          </a:r>
          <a:r>
            <a:rPr lang="en-US" cap="none" sz="1000" b="0" i="0" u="none" baseline="0">
              <a:solidFill>
                <a:srgbClr val="000000"/>
              </a:solidFill>
              <a:latin typeface="Times New Roman"/>
              <a:ea typeface="Times New Roman"/>
              <a:cs typeface="Times New Roman"/>
            </a:rPr>
            <a:t>, the Group registered a revenue of </a:t>
          </a:r>
          <a:r>
            <a:rPr lang="en-US" cap="none" sz="1000" b="0" i="0" u="none" baseline="0">
              <a:solidFill>
                <a:srgbClr val="FF0000"/>
              </a:solidFill>
              <a:latin typeface="Times New Roman"/>
              <a:ea typeface="Times New Roman"/>
              <a:cs typeface="Times New Roman"/>
            </a:rPr>
            <a:t>RM 0.3 million</a:t>
          </a:r>
          <a:r>
            <a:rPr lang="en-US" cap="none" sz="1000" b="0" i="0" u="none" baseline="0">
              <a:solidFill>
                <a:srgbClr val="000000"/>
              </a:solidFill>
              <a:latin typeface="Times New Roman"/>
              <a:ea typeface="Times New Roman"/>
              <a:cs typeface="Times New Roman"/>
            </a:rPr>
            <a:t> as compared with  </a:t>
          </a:r>
          <a:r>
            <a:rPr lang="en-US" cap="none" sz="1000" b="0" i="0" u="none" baseline="0">
              <a:solidFill>
                <a:srgbClr val="FF0000"/>
              </a:solidFill>
              <a:latin typeface="Times New Roman"/>
              <a:ea typeface="Times New Roman"/>
              <a:cs typeface="Times New Roman"/>
            </a:rPr>
            <a:t>RM 1.8 million</a:t>
          </a:r>
          <a:r>
            <a:rPr lang="en-US" cap="none" sz="1000" b="0" i="0" u="none" baseline="0">
              <a:solidFill>
                <a:srgbClr val="000000"/>
              </a:solidFill>
              <a:latin typeface="Times New Roman"/>
              <a:ea typeface="Times New Roman"/>
              <a:cs typeface="Times New Roman"/>
            </a:rPr>
            <a:t> in the corresponding quarter ended </a:t>
          </a:r>
          <a:r>
            <a:rPr lang="en-US" cap="none" sz="1000" b="0" i="0" u="none" baseline="0">
              <a:solidFill>
                <a:srgbClr val="FF0000"/>
              </a:solidFill>
              <a:latin typeface="Times New Roman"/>
              <a:ea typeface="Times New Roman"/>
              <a:cs typeface="Times New Roman"/>
            </a:rPr>
            <a:t>31 March 2010</a:t>
          </a:r>
          <a:r>
            <a:rPr lang="en-US" cap="none" sz="1000" b="0" i="0" u="none" baseline="0">
              <a:solidFill>
                <a:srgbClr val="000000"/>
              </a:solidFill>
              <a:latin typeface="Times New Roman"/>
              <a:ea typeface="Times New Roman"/>
              <a:cs typeface="Times New Roman"/>
            </a:rPr>
            <a:t>. The decrease in revenue is mainly due to the weather of the corresponding quater of previous year is much better.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recorded a pre-tax loss of </a:t>
          </a:r>
          <a:r>
            <a:rPr lang="en-US" cap="none" sz="1000" b="0" i="0" u="none" baseline="0">
              <a:solidFill>
                <a:srgbClr val="FF0000"/>
              </a:solidFill>
              <a:latin typeface="Times New Roman"/>
              <a:ea typeface="Times New Roman"/>
              <a:cs typeface="Times New Roman"/>
            </a:rPr>
            <a:t>RM 2.3 million</a:t>
          </a:r>
          <a:r>
            <a:rPr lang="en-US" cap="none" sz="1000" b="0" i="0" u="none" baseline="0">
              <a:solidFill>
                <a:srgbClr val="000000"/>
              </a:solidFill>
              <a:latin typeface="Times New Roman"/>
              <a:ea typeface="Times New Roman"/>
              <a:cs typeface="Times New Roman"/>
            </a:rPr>
            <a:t> from continuing operation for the current quarter ended </a:t>
          </a:r>
          <a:r>
            <a:rPr lang="en-US" cap="none" sz="1000" b="0" i="0" u="none" baseline="0">
              <a:solidFill>
                <a:srgbClr val="FF0000"/>
              </a:solidFill>
              <a:latin typeface="Times New Roman"/>
              <a:ea typeface="Times New Roman"/>
              <a:cs typeface="Times New Roman"/>
            </a:rPr>
            <a:t>31 March 2011 </a:t>
          </a:r>
          <a:r>
            <a:rPr lang="en-US" cap="none" sz="1000" b="0" i="0" u="none" baseline="0">
              <a:solidFill>
                <a:srgbClr val="000000"/>
              </a:solidFill>
              <a:latin typeface="Times New Roman"/>
              <a:ea typeface="Times New Roman"/>
              <a:cs typeface="Times New Roman"/>
            </a:rPr>
            <a:t>as compared to a pre-tax loss of </a:t>
          </a:r>
          <a:r>
            <a:rPr lang="en-US" cap="none" sz="1000" b="0" i="0" u="none" baseline="0">
              <a:solidFill>
                <a:srgbClr val="FF0000"/>
              </a:solidFill>
              <a:latin typeface="Times New Roman"/>
              <a:ea typeface="Times New Roman"/>
              <a:cs typeface="Times New Roman"/>
            </a:rPr>
            <a:t>RM 1.2 million</a:t>
          </a:r>
          <a:r>
            <a:rPr lang="en-US" cap="none" sz="1000" b="0" i="0" u="none" baseline="0">
              <a:solidFill>
                <a:srgbClr val="000000"/>
              </a:solidFill>
              <a:latin typeface="Times New Roman"/>
              <a:ea typeface="Times New Roman"/>
              <a:cs typeface="Times New Roman"/>
            </a:rPr>
            <a:t> in the corresponding quarter ended </a:t>
          </a:r>
          <a:r>
            <a:rPr lang="en-US" cap="none" sz="1000" b="0" i="0" u="none" baseline="0">
              <a:solidFill>
                <a:srgbClr val="FF0000"/>
              </a:solidFill>
              <a:latin typeface="Times New Roman"/>
              <a:ea typeface="Times New Roman"/>
              <a:cs typeface="Times New Roman"/>
            </a:rPr>
            <a:t>31 March 2010. The increase in operating losses is mainly due to the unfavorable weather and additional depreciation.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308</xdr:row>
      <xdr:rowOff>57150</xdr:rowOff>
    </xdr:from>
    <xdr:to>
      <xdr:col>9</xdr:col>
      <xdr:colOff>0</xdr:colOff>
      <xdr:row>312</xdr:row>
      <xdr:rowOff>85725</xdr:rowOff>
    </xdr:to>
    <xdr:sp fLocksText="0">
      <xdr:nvSpPr>
        <xdr:cNvPr id="6" name="Text 18"/>
        <xdr:cNvSpPr txBox="1">
          <a:spLocks noChangeArrowheads="1"/>
        </xdr:cNvSpPr>
      </xdr:nvSpPr>
      <xdr:spPr>
        <a:xfrm>
          <a:off x="323850" y="52187475"/>
          <a:ext cx="6048375" cy="73342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In the current quarter ended </a:t>
          </a:r>
          <a:r>
            <a:rPr lang="en-US" cap="none" sz="1000" b="0" i="0" u="none" baseline="0">
              <a:solidFill>
                <a:srgbClr val="FF0000"/>
              </a:solidFill>
              <a:latin typeface="Times New Roman"/>
              <a:ea typeface="Times New Roman"/>
              <a:cs typeface="Times New Roman"/>
            </a:rPr>
            <a:t>31 March 2011,</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the Group recorded a pre-tax loss of RM 2.3 million as compared to a pre-tax loss of RM 2.4 million in the immediate preceding quarter .The decrease in operating losses in the current quarter is mainly due the unfavorable weather pro-long from last year,  which resulted in lower production and sales. </a:t>
          </a:r>
        </a:p>
      </xdr:txBody>
    </xdr:sp>
    <xdr:clientData/>
  </xdr:twoCellAnchor>
  <xdr:twoCellAnchor>
    <xdr:from>
      <xdr:col>1</xdr:col>
      <xdr:colOff>9525</xdr:colOff>
      <xdr:row>315</xdr:row>
      <xdr:rowOff>104775</xdr:rowOff>
    </xdr:from>
    <xdr:to>
      <xdr:col>9</xdr:col>
      <xdr:colOff>0</xdr:colOff>
      <xdr:row>317</xdr:row>
      <xdr:rowOff>180975</xdr:rowOff>
    </xdr:to>
    <xdr:sp fLocksText="0">
      <xdr:nvSpPr>
        <xdr:cNvPr id="7" name="Text 18"/>
        <xdr:cNvSpPr txBox="1">
          <a:spLocks noChangeArrowheads="1"/>
        </xdr:cNvSpPr>
      </xdr:nvSpPr>
      <xdr:spPr>
        <a:xfrm>
          <a:off x="314325" y="53444775"/>
          <a:ext cx="6057900" cy="4095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FF0000"/>
              </a:solidFill>
            </a:rPr>
            <a:t>Due to the present uncertain and volatile  market conditions, the group expect the business to remain challenging.</a:t>
          </a:r>
        </a:p>
      </xdr:txBody>
    </xdr:sp>
    <xdr:clientData/>
  </xdr:twoCellAnchor>
  <xdr:twoCellAnchor>
    <xdr:from>
      <xdr:col>1</xdr:col>
      <xdr:colOff>19050</xdr:colOff>
      <xdr:row>159</xdr:row>
      <xdr:rowOff>47625</xdr:rowOff>
    </xdr:from>
    <xdr:to>
      <xdr:col>9</xdr:col>
      <xdr:colOff>9525</xdr:colOff>
      <xdr:row>160</xdr:row>
      <xdr:rowOff>123825</xdr:rowOff>
    </xdr:to>
    <xdr:sp fLocksText="0">
      <xdr:nvSpPr>
        <xdr:cNvPr id="8" name="Text 18"/>
        <xdr:cNvSpPr txBox="1">
          <a:spLocks noChangeArrowheads="1"/>
        </xdr:cNvSpPr>
      </xdr:nvSpPr>
      <xdr:spPr>
        <a:xfrm>
          <a:off x="323850" y="26689050"/>
          <a:ext cx="6057900" cy="209550"/>
        </a:xfrm>
        <a:prstGeom prst="rect">
          <a:avLst/>
        </a:prstGeom>
        <a:solidFill>
          <a:srgbClr val="FFFFFF"/>
        </a:solidFill>
        <a:ln w="9525" cmpd="sng">
          <a:noFill/>
        </a:ln>
      </xdr:spPr>
      <xdr:txBody>
        <a:bodyPr vertOverflow="clip" wrap="square" lIns="27360" tIns="22680" rIns="27360" bIns="0"/>
        <a:p>
          <a:pPr algn="l">
            <a:defRPr/>
          </a:pPr>
          <a:r>
            <a:rPr lang="en-US" cap="none" sz="1000" b="0" i="0" u="none" baseline="0">
              <a:solidFill>
                <a:srgbClr val="000000"/>
              </a:solidFill>
              <a:latin typeface="Times New Roman"/>
              <a:ea typeface="Times New Roman"/>
              <a:cs typeface="Times New Roman"/>
            </a:rPr>
            <a:t>There were no dividends paid since the last financial year ended 31 December 2010.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344</xdr:row>
      <xdr:rowOff>57150</xdr:rowOff>
    </xdr:from>
    <xdr:to>
      <xdr:col>8</xdr:col>
      <xdr:colOff>638175</xdr:colOff>
      <xdr:row>346</xdr:row>
      <xdr:rowOff>66675</xdr:rowOff>
    </xdr:to>
    <xdr:sp fLocksText="0">
      <xdr:nvSpPr>
        <xdr:cNvPr id="9" name="Text 18"/>
        <xdr:cNvSpPr txBox="1">
          <a:spLocks noChangeArrowheads="1"/>
        </xdr:cNvSpPr>
      </xdr:nvSpPr>
      <xdr:spPr>
        <a:xfrm>
          <a:off x="314325" y="57892950"/>
          <a:ext cx="6029325" cy="35242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There were no disposal of unquoted investments and/or properties for the current quarter and financial year
</a:t>
          </a:r>
          <a:r>
            <a:rPr lang="en-US" cap="none" sz="1000" b="0" i="0" u="none" baseline="0">
              <a:solidFill>
                <a:srgbClr val="000000"/>
              </a:solidFill>
              <a:latin typeface="Times New Roman"/>
              <a:ea typeface="Times New Roman"/>
              <a:cs typeface="Times New Roman"/>
            </a:rPr>
            <a:t> under review.</a:t>
          </a:r>
        </a:p>
      </xdr:txBody>
    </xdr:sp>
    <xdr:clientData/>
  </xdr:twoCellAnchor>
  <xdr:twoCellAnchor>
    <xdr:from>
      <xdr:col>1</xdr:col>
      <xdr:colOff>9525</xdr:colOff>
      <xdr:row>350</xdr:row>
      <xdr:rowOff>9525</xdr:rowOff>
    </xdr:from>
    <xdr:to>
      <xdr:col>9</xdr:col>
      <xdr:colOff>0</xdr:colOff>
      <xdr:row>352</xdr:row>
      <xdr:rowOff>38100</xdr:rowOff>
    </xdr:to>
    <xdr:sp fLocksText="0">
      <xdr:nvSpPr>
        <xdr:cNvPr id="10" name="Text 18"/>
        <xdr:cNvSpPr txBox="1">
          <a:spLocks noChangeArrowheads="1"/>
        </xdr:cNvSpPr>
      </xdr:nvSpPr>
      <xdr:spPr>
        <a:xfrm>
          <a:off x="314325" y="58883550"/>
          <a:ext cx="6057900" cy="3714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(a) There were no purchases or disposals of quoted securities for the current quarter under review.
</a:t>
          </a:r>
          <a:r>
            <a:rPr lang="en-US" cap="none" sz="1000" b="0" i="0" u="none" baseline="0">
              <a:solidFill>
                <a:srgbClr val="000000"/>
              </a:solidFill>
              <a:latin typeface="Times New Roman"/>
              <a:ea typeface="Times New Roman"/>
              <a:cs typeface="Times New Roman"/>
            </a:rPr>
            <a:t>(b) There were no investments in quoted securities as at the end of the financial year.
</a:t>
          </a:r>
        </a:p>
      </xdr:txBody>
    </xdr:sp>
    <xdr:clientData/>
  </xdr:twoCellAnchor>
  <xdr:twoCellAnchor>
    <xdr:from>
      <xdr:col>1</xdr:col>
      <xdr:colOff>38100</xdr:colOff>
      <xdr:row>355</xdr:row>
      <xdr:rowOff>57150</xdr:rowOff>
    </xdr:from>
    <xdr:to>
      <xdr:col>8</xdr:col>
      <xdr:colOff>276225</xdr:colOff>
      <xdr:row>356</xdr:row>
      <xdr:rowOff>85725</xdr:rowOff>
    </xdr:to>
    <xdr:sp fLocksText="0">
      <xdr:nvSpPr>
        <xdr:cNvPr id="11" name="Text 18"/>
        <xdr:cNvSpPr txBox="1">
          <a:spLocks noChangeArrowheads="1"/>
        </xdr:cNvSpPr>
      </xdr:nvSpPr>
      <xdr:spPr>
        <a:xfrm>
          <a:off x="342900" y="59769375"/>
          <a:ext cx="5638800" cy="19050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There are no corporate proposals announced but not completed as at the date of this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304800</xdr:colOff>
      <xdr:row>404</xdr:row>
      <xdr:rowOff>95250</xdr:rowOff>
    </xdr:from>
    <xdr:to>
      <xdr:col>8</xdr:col>
      <xdr:colOff>342900</xdr:colOff>
      <xdr:row>444</xdr:row>
      <xdr:rowOff>142875</xdr:rowOff>
    </xdr:to>
    <xdr:sp fLocksText="0">
      <xdr:nvSpPr>
        <xdr:cNvPr id="12" name="Text 18"/>
        <xdr:cNvSpPr txBox="1">
          <a:spLocks noChangeArrowheads="1"/>
        </xdr:cNvSpPr>
      </xdr:nvSpPr>
      <xdr:spPr>
        <a:xfrm>
          <a:off x="609600" y="64227075"/>
          <a:ext cx="5438775" cy="7191375"/>
        </a:xfrm>
        <a:prstGeom prst="rect">
          <a:avLst/>
        </a:prstGeom>
        <a:solidFill>
          <a:srgbClr val="FFFFFF"/>
        </a:solidFill>
        <a:ln w="9525" cmpd="sng">
          <a:noFill/>
        </a:ln>
      </xdr:spPr>
      <xdr:txBody>
        <a:bodyPr vertOverflow="clip" wrap="square" lIns="27360" tIns="22680" rIns="0" bIns="0"/>
        <a:p>
          <a:pPr algn="l">
            <a:defRPr/>
          </a:pPr>
          <a:r>
            <a:rPr lang="en-US" cap="none" sz="1000" b="1" i="0" u="none" baseline="0">
              <a:solidFill>
                <a:srgbClr val="000000"/>
              </a:solidFill>
              <a:latin typeface="Times New Roman"/>
              <a:ea typeface="Times New Roman"/>
              <a:cs typeface="Times New Roman"/>
            </a:rPr>
            <a:t>Claim by Syarikat Neptune Enterprise Sdn. Bhd. against Timberwell Enterprise Sdn. Bhd. for the sum of </a:t>
          </a:r>
          <a:r>
            <a:rPr lang="en-US" cap="none" sz="1000" b="1" i="0" u="none" baseline="0">
              <a:solidFill>
                <a:srgbClr val="FF0000"/>
              </a:solidFill>
              <a:latin typeface="Times New Roman"/>
              <a:ea typeface="Times New Roman"/>
              <a:cs typeface="Times New Roman"/>
            </a:rPr>
            <a:t>RM 900,594.55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High Court has on 18th September 2009 delivered a judgement in favour of Syarikat Neptune Enterprise Sdn. Bhd. in the sum of RM 350,486.20 with interest of RM 92,793.15 and statutory interest of 8% per annum until the date of full payment.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TEnterprise has engaged Messrs. PK Lim &amp; Co. to lodge an appeal to the Court of Appeal. A Notice of Appeal was subsequently filed in the High Court on 15th October 2009.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above total judgement sum of RM 443,279.35 was provided in the accounts as liabilities notwithstanding the future outcome of the appeal.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Syarikat Neptune Enterprise Sdn. Bhd. had filed a winding-up petition on TEnterprise on the 14 December 2009 notwithstanding the outcome of the appeal. The court has fixed the hearing date of the winding-up petition on the 29 March 2010. Messrs. PK Lim &amp; Co will, on behalf of TEnterprise appeal against the winding-up petition and apply for an early hearing of our appeal in view of this development.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14 April 2010, the court has ruled that the winding-up petition by Syarikat Neptune Enterprise Sdn. Bhd. was not in order and ask the petitioner to apply to re-file and re-serve the Affidavit Verifying Petition. The hearing date of this petition has been fixed by the High Court at Kota Kinabalu on the 3rd September 2010 at 9.00 am.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winding-up petition was heard on the 3rd September 2010, in the High Court II, before the Judicial Commissioner. Messers P.K Lim, the lawyer, opposed the petition on behalf of TEnterprise, and applied to the Court to strike out the winding-up petition with costs to TEnterprise.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After hearing all the arguments, the learned Judicial Commissioner struck out Syarikat Neptune's winding-up petition, with costs to TEnterprise. Therefore no pending winding up proceedings against TEnterprise.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On 22 November 2010, Syarikat Neptune Enterprise served another Letter of Demand for outstanding sum of RM467,404.57 (inclusive interest) and winding-up petition was also served on the 8 February 2011, and fixed for hearing in the Court onTuesday 19 April 2011.  The company will continue to oppose the winding up petition.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Our lawyer Messrs. PK Lim &amp; Co has advised that it is imperative that TEnterprise oppose the winding-up petition before the hearing of the Appeal.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95250</xdr:rowOff>
    </xdr:from>
    <xdr:to>
      <xdr:col>8</xdr:col>
      <xdr:colOff>266700</xdr:colOff>
      <xdr:row>17</xdr:row>
      <xdr:rowOff>171450</xdr:rowOff>
    </xdr:to>
    <xdr:sp fLocksText="0">
      <xdr:nvSpPr>
        <xdr:cNvPr id="13" name="Text Box 15"/>
        <xdr:cNvSpPr txBox="1">
          <a:spLocks noChangeArrowheads="1"/>
        </xdr:cNvSpPr>
      </xdr:nvSpPr>
      <xdr:spPr>
        <a:xfrm>
          <a:off x="314325" y="1419225"/>
          <a:ext cx="5657850" cy="1676400"/>
        </a:xfrm>
        <a:prstGeom prst="rect">
          <a:avLst/>
        </a:prstGeom>
        <a:solidFill>
          <a:srgbClr val="FFFFFF"/>
        </a:solidFill>
        <a:ln w="9525" cmpd="sng">
          <a:noFill/>
        </a:ln>
      </xdr:spPr>
      <xdr:txBody>
        <a:bodyPr vertOverflow="clip" wrap="square" lIns="27360" tIns="22680" rIns="27360" bIns="0"/>
        <a:p>
          <a:pPr algn="l">
            <a:defRPr/>
          </a:pPr>
          <a:r>
            <a:rPr lang="en-US" cap="none" sz="1000" b="0" i="0" u="none" baseline="0">
              <a:solidFill>
                <a:srgbClr val="000000"/>
              </a:solidFill>
              <a:latin typeface="Times New Roman"/>
              <a:ea typeface="Times New Roman"/>
              <a:cs typeface="Times New Roman"/>
            </a:rPr>
            <a:t>The interim financial statements are unaudited and have been prepared in accordance with the requirements of FRS 134: Interim Financial Reporting and paragraph 9.22 of the Bursa Malaysia Securities Berhad (Bursa Securities) Main Market Listing Requirement.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financial year ended 31 December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479</xdr:row>
      <xdr:rowOff>114300</xdr:rowOff>
    </xdr:from>
    <xdr:to>
      <xdr:col>8</xdr:col>
      <xdr:colOff>266700</xdr:colOff>
      <xdr:row>485</xdr:row>
      <xdr:rowOff>123825</xdr:rowOff>
    </xdr:to>
    <xdr:sp fLocksText="0">
      <xdr:nvSpPr>
        <xdr:cNvPr id="14" name="Text Box 16"/>
        <xdr:cNvSpPr txBox="1">
          <a:spLocks noChangeArrowheads="1"/>
        </xdr:cNvSpPr>
      </xdr:nvSpPr>
      <xdr:spPr>
        <a:xfrm>
          <a:off x="314325" y="77343000"/>
          <a:ext cx="5657850" cy="9810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The Group issued 22,262,667 warrants at the exercise price of RM1.20 in the previous corporate proposal - Rights Issue with Warrants.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9525</xdr:colOff>
      <xdr:row>339</xdr:row>
      <xdr:rowOff>19050</xdr:rowOff>
    </xdr:from>
    <xdr:to>
      <xdr:col>9</xdr:col>
      <xdr:colOff>0</xdr:colOff>
      <xdr:row>341</xdr:row>
      <xdr:rowOff>85725</xdr:rowOff>
    </xdr:to>
    <xdr:sp fLocksText="0">
      <xdr:nvSpPr>
        <xdr:cNvPr id="15" name="Text 18"/>
        <xdr:cNvSpPr txBox="1">
          <a:spLocks noChangeArrowheads="1"/>
        </xdr:cNvSpPr>
      </xdr:nvSpPr>
      <xdr:spPr>
        <a:xfrm>
          <a:off x="314325" y="57016650"/>
          <a:ext cx="6057900" cy="390525"/>
        </a:xfrm>
        <a:prstGeom prst="rect">
          <a:avLst/>
        </a:prstGeom>
        <a:solidFill>
          <a:srgbClr val="FFFFFF"/>
        </a:solidFill>
        <a:ln w="9525" cmpd="sng">
          <a:noFill/>
        </a:ln>
      </xdr:spPr>
      <xdr:txBody>
        <a:bodyPr vertOverflow="clip" wrap="square" lIns="27360" tIns="22680" rIns="27360" bIns="0"/>
        <a:p>
          <a:pPr algn="just">
            <a:defRPr/>
          </a:pPr>
          <a:r>
            <a:rPr lang="en-US" cap="none" sz="1000" b="0" i="0" u="none" baseline="0">
              <a:solidFill>
                <a:srgbClr val="000000"/>
              </a:solidFill>
            </a:rPr>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396</xdr:row>
      <xdr:rowOff>123825</xdr:rowOff>
    </xdr:from>
    <xdr:to>
      <xdr:col>8</xdr:col>
      <xdr:colOff>285750</xdr:colOff>
      <xdr:row>398</xdr:row>
      <xdr:rowOff>161925</xdr:rowOff>
    </xdr:to>
    <xdr:sp fLocksText="0">
      <xdr:nvSpPr>
        <xdr:cNvPr id="16" name="Text 18"/>
        <xdr:cNvSpPr txBox="1">
          <a:spLocks noChangeArrowheads="1"/>
        </xdr:cNvSpPr>
      </xdr:nvSpPr>
      <xdr:spPr>
        <a:xfrm>
          <a:off x="295275" y="62884050"/>
          <a:ext cx="5695950" cy="36195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172</xdr:row>
      <xdr:rowOff>9525</xdr:rowOff>
    </xdr:from>
    <xdr:to>
      <xdr:col>9</xdr:col>
      <xdr:colOff>0</xdr:colOff>
      <xdr:row>177</xdr:row>
      <xdr:rowOff>123825</xdr:rowOff>
    </xdr:to>
    <xdr:sp fLocksText="0">
      <xdr:nvSpPr>
        <xdr:cNvPr id="17" name="Text 18"/>
        <xdr:cNvSpPr txBox="1">
          <a:spLocks noChangeArrowheads="1"/>
        </xdr:cNvSpPr>
      </xdr:nvSpPr>
      <xdr:spPr>
        <a:xfrm>
          <a:off x="314325" y="28755975"/>
          <a:ext cx="6057900" cy="99060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there have been no change to the valuation except for revaluation made during the year for Plywood Factory, Plant and Equipment which resulting increase of RM12,148,846 in value.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460</xdr:row>
      <xdr:rowOff>57150</xdr:rowOff>
    </xdr:from>
    <xdr:to>
      <xdr:col>8</xdr:col>
      <xdr:colOff>190500</xdr:colOff>
      <xdr:row>461</xdr:row>
      <xdr:rowOff>114300</xdr:rowOff>
    </xdr:to>
    <xdr:sp fLocksText="0">
      <xdr:nvSpPr>
        <xdr:cNvPr id="18" name="Text Box 23"/>
        <xdr:cNvSpPr txBox="1">
          <a:spLocks noChangeArrowheads="1"/>
        </xdr:cNvSpPr>
      </xdr:nvSpPr>
      <xdr:spPr>
        <a:xfrm>
          <a:off x="314325" y="74066400"/>
          <a:ext cx="5581650" cy="2190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No dividend has been proposed or declared for the financial period ended </a:t>
          </a:r>
          <a:r>
            <a:rPr lang="en-US" cap="none" sz="1000" b="0" i="0" u="none" baseline="0">
              <a:solidFill>
                <a:srgbClr val="FF0000"/>
              </a:solidFill>
              <a:latin typeface="Times New Roman"/>
              <a:ea typeface="Times New Roman"/>
              <a:cs typeface="Times New Roman"/>
            </a:rPr>
            <a:t>31 March 2011</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146</xdr:row>
      <xdr:rowOff>9525</xdr:rowOff>
    </xdr:from>
    <xdr:to>
      <xdr:col>9</xdr:col>
      <xdr:colOff>0</xdr:colOff>
      <xdr:row>149</xdr:row>
      <xdr:rowOff>19050</xdr:rowOff>
    </xdr:to>
    <xdr:sp fLocksText="0">
      <xdr:nvSpPr>
        <xdr:cNvPr id="19" name="Text 18"/>
        <xdr:cNvSpPr txBox="1">
          <a:spLocks noChangeArrowheads="1"/>
        </xdr:cNvSpPr>
      </xdr:nvSpPr>
      <xdr:spPr>
        <a:xfrm>
          <a:off x="314325" y="24336375"/>
          <a:ext cx="6057900" cy="53340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1</xdr:col>
      <xdr:colOff>0</xdr:colOff>
      <xdr:row>165</xdr:row>
      <xdr:rowOff>66675</xdr:rowOff>
    </xdr:from>
    <xdr:to>
      <xdr:col>8</xdr:col>
      <xdr:colOff>657225</xdr:colOff>
      <xdr:row>169</xdr:row>
      <xdr:rowOff>66675</xdr:rowOff>
    </xdr:to>
    <xdr:sp fLocksText="0">
      <xdr:nvSpPr>
        <xdr:cNvPr id="20" name="Text 18"/>
        <xdr:cNvSpPr txBox="1">
          <a:spLocks noChangeArrowheads="1"/>
        </xdr:cNvSpPr>
      </xdr:nvSpPr>
      <xdr:spPr>
        <a:xfrm>
          <a:off x="304800" y="27641550"/>
          <a:ext cx="6057900" cy="64770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0</xdr:col>
      <xdr:colOff>276225</xdr:colOff>
      <xdr:row>20</xdr:row>
      <xdr:rowOff>19050</xdr:rowOff>
    </xdr:from>
    <xdr:to>
      <xdr:col>8</xdr:col>
      <xdr:colOff>476250</xdr:colOff>
      <xdr:row>24</xdr:row>
      <xdr:rowOff>85725</xdr:rowOff>
    </xdr:to>
    <xdr:sp fLocksText="0">
      <xdr:nvSpPr>
        <xdr:cNvPr id="21" name="Text Box 29"/>
        <xdr:cNvSpPr txBox="1">
          <a:spLocks noChangeArrowheads="1"/>
        </xdr:cNvSpPr>
      </xdr:nvSpPr>
      <xdr:spPr>
        <a:xfrm>
          <a:off x="276225" y="3467100"/>
          <a:ext cx="5905500" cy="762000"/>
        </a:xfrm>
        <a:prstGeom prst="rect">
          <a:avLst/>
        </a:prstGeom>
        <a:solidFill>
          <a:srgbClr val="FFFFFF"/>
        </a:solidFill>
        <a:ln w="9525" cmpd="sng">
          <a:noFill/>
        </a:ln>
      </xdr:spPr>
      <xdr:txBody>
        <a:bodyPr vertOverflow="clip" wrap="square" lIns="27360" tIns="22680" rIns="27360" bIns="0"/>
        <a:p>
          <a:pPr algn="l">
            <a:defRPr/>
          </a:pPr>
          <a:r>
            <a:rPr lang="en-US" cap="none" sz="1000" b="0" i="0" u="none" baseline="0">
              <a:solidFill>
                <a:srgbClr val="000000"/>
              </a:solidFill>
              <a:latin typeface="Times New Roman"/>
              <a:ea typeface="Times New Roman"/>
              <a:cs typeface="Times New Roman"/>
            </a:rPr>
            <a:t>The significant accounting policies adopted are consistent with those of the audited financial statements for the year ended 31 December 2010, except for the adoption of the following new Financial Reporting Standards ("FRSs"), Amendments to FRSs and Interpretations by the Group with effect from 1 January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140</xdr:row>
      <xdr:rowOff>9525</xdr:rowOff>
    </xdr:from>
    <xdr:to>
      <xdr:col>9</xdr:col>
      <xdr:colOff>0</xdr:colOff>
      <xdr:row>143</xdr:row>
      <xdr:rowOff>171450</xdr:rowOff>
    </xdr:to>
    <xdr:sp fLocksText="0">
      <xdr:nvSpPr>
        <xdr:cNvPr id="22" name="Text 18"/>
        <xdr:cNvSpPr txBox="1">
          <a:spLocks noChangeArrowheads="1"/>
        </xdr:cNvSpPr>
      </xdr:nvSpPr>
      <xdr:spPr>
        <a:xfrm>
          <a:off x="314325" y="23269575"/>
          <a:ext cx="6057900" cy="64770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38100</xdr:colOff>
      <xdr:row>155</xdr:row>
      <xdr:rowOff>76200</xdr:rowOff>
    </xdr:from>
    <xdr:to>
      <xdr:col>9</xdr:col>
      <xdr:colOff>19050</xdr:colOff>
      <xdr:row>157</xdr:row>
      <xdr:rowOff>142875</xdr:rowOff>
    </xdr:to>
    <xdr:sp fLocksText="0">
      <xdr:nvSpPr>
        <xdr:cNvPr id="23" name="Text Box 32"/>
        <xdr:cNvSpPr txBox="1">
          <a:spLocks noChangeArrowheads="1"/>
        </xdr:cNvSpPr>
      </xdr:nvSpPr>
      <xdr:spPr>
        <a:xfrm>
          <a:off x="342900" y="25888950"/>
          <a:ext cx="6048375" cy="40005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324</xdr:row>
      <xdr:rowOff>57150</xdr:rowOff>
    </xdr:from>
    <xdr:to>
      <xdr:col>9</xdr:col>
      <xdr:colOff>0</xdr:colOff>
      <xdr:row>325</xdr:row>
      <xdr:rowOff>152400</xdr:rowOff>
    </xdr:to>
    <xdr:sp fLocksText="0">
      <xdr:nvSpPr>
        <xdr:cNvPr id="24" name="Text 18"/>
        <xdr:cNvSpPr txBox="1">
          <a:spLocks noChangeArrowheads="1"/>
        </xdr:cNvSpPr>
      </xdr:nvSpPr>
      <xdr:spPr>
        <a:xfrm>
          <a:off x="314325" y="54730650"/>
          <a:ext cx="6057900" cy="23812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The Group did not issue any profit forecast or profit guarantee for the current financial year to date.
</a:t>
          </a:r>
        </a:p>
      </xdr:txBody>
    </xdr:sp>
    <xdr:clientData/>
  </xdr:twoCellAnchor>
  <xdr:twoCellAnchor>
    <xdr:from>
      <xdr:col>1</xdr:col>
      <xdr:colOff>28575</xdr:colOff>
      <xdr:row>273</xdr:row>
      <xdr:rowOff>9525</xdr:rowOff>
    </xdr:from>
    <xdr:to>
      <xdr:col>9</xdr:col>
      <xdr:colOff>0</xdr:colOff>
      <xdr:row>292</xdr:row>
      <xdr:rowOff>142875</xdr:rowOff>
    </xdr:to>
    <xdr:sp fLocksText="0">
      <xdr:nvSpPr>
        <xdr:cNvPr id="25" name="Text 18"/>
        <xdr:cNvSpPr txBox="1">
          <a:spLocks noChangeArrowheads="1"/>
        </xdr:cNvSpPr>
      </xdr:nvSpPr>
      <xdr:spPr>
        <a:xfrm>
          <a:off x="333375" y="45548550"/>
          <a:ext cx="6038850" cy="35337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sustainable forest management concession area.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Out of the total 71,293 hectares, 43,957 hectares is marked for Natural Forest Management (NFM), 12,342 hectares for conservation and the remaining 15,000 hectares for Industrial Tree Plantation (ITP). To date, total area planted with various tree species under the ITP area is about </a:t>
          </a:r>
          <a:r>
            <a:rPr lang="en-US" cap="none" sz="1000" b="0" i="0" u="none" baseline="0">
              <a:solidFill>
                <a:srgbClr val="FF0000"/>
              </a:solidFill>
              <a:latin typeface="Times New Roman"/>
              <a:ea typeface="Times New Roman"/>
              <a:cs typeface="Times New Roman"/>
            </a:rPr>
            <a:t>2,903 </a:t>
          </a:r>
          <a:r>
            <a:rPr lang="en-US" cap="none" sz="1000" b="0" i="0" u="none" baseline="0">
              <a:solidFill>
                <a:srgbClr val="000000"/>
              </a:solidFill>
              <a:latin typeface="Times New Roman"/>
              <a:ea typeface="Times New Roman"/>
              <a:cs typeface="Times New Roman"/>
            </a:rPr>
            <a:t>hectares with a total expenditure of </a:t>
          </a:r>
          <a:r>
            <a:rPr lang="en-US" cap="none" sz="1000" b="0" i="0" u="none" baseline="0">
              <a:solidFill>
                <a:srgbClr val="FF0000"/>
              </a:solidFill>
              <a:latin typeface="Times New Roman"/>
              <a:ea typeface="Times New Roman"/>
              <a:cs typeface="Times New Roman"/>
            </a:rPr>
            <a:t>RM 6,095,622 </a:t>
          </a:r>
          <a:r>
            <a:rPr lang="en-US" cap="none" sz="1000" b="0" i="0" u="none" baseline="0">
              <a:solidFill>
                <a:srgbClr val="000000"/>
              </a:solidFill>
              <a:latin typeface="Times New Roman"/>
              <a:ea typeface="Times New Roman"/>
              <a:cs typeface="Times New Roman"/>
            </a:rPr>
            <a:t>which is part of the total timber plantation development expenditure of </a:t>
          </a:r>
          <a:r>
            <a:rPr lang="en-US" cap="none" sz="1000" b="0" i="0" u="none" baseline="0">
              <a:solidFill>
                <a:srgbClr val="FF0000"/>
              </a:solidFill>
              <a:latin typeface="Times New Roman"/>
              <a:ea typeface="Times New Roman"/>
              <a:cs typeface="Times New Roman"/>
            </a:rPr>
            <a:t>RM 25,724,396.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Timber plantation development expenditure is stated at cost which comprises expenditure incurred on infrastucture cost, land clearing, new planting, enrichment planting, silvicultural treatments, upkeep and maintenance of  the sustainable forest management concession area. The cost will be amortised on the basis of the volume of timber harvested during the financial year as a proportion of the estimated volume available.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Directors are of the opinion that the standing timber in the concession area commands a valuation far greater than the carrying value of the tree plantation development expenditure.</a:t>
          </a:r>
        </a:p>
      </xdr:txBody>
    </xdr:sp>
    <xdr:clientData/>
  </xdr:twoCellAnchor>
  <xdr:twoCellAnchor>
    <xdr:from>
      <xdr:col>1</xdr:col>
      <xdr:colOff>19050</xdr:colOff>
      <xdr:row>218</xdr:row>
      <xdr:rowOff>28575</xdr:rowOff>
    </xdr:from>
    <xdr:to>
      <xdr:col>8</xdr:col>
      <xdr:colOff>647700</xdr:colOff>
      <xdr:row>221</xdr:row>
      <xdr:rowOff>161925</xdr:rowOff>
    </xdr:to>
    <xdr:sp fLocksText="0">
      <xdr:nvSpPr>
        <xdr:cNvPr id="26" name="Text 18"/>
        <xdr:cNvSpPr txBox="1">
          <a:spLocks noChangeArrowheads="1"/>
        </xdr:cNvSpPr>
      </xdr:nvSpPr>
      <xdr:spPr>
        <a:xfrm>
          <a:off x="323850" y="36337875"/>
          <a:ext cx="6029325" cy="6381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a:t>
          </a:r>
        </a:p>
      </xdr:txBody>
    </xdr:sp>
    <xdr:clientData/>
  </xdr:twoCellAnchor>
  <xdr:twoCellAnchor>
    <xdr:from>
      <xdr:col>1</xdr:col>
      <xdr:colOff>0</xdr:colOff>
      <xdr:row>320</xdr:row>
      <xdr:rowOff>95250</xdr:rowOff>
    </xdr:from>
    <xdr:to>
      <xdr:col>8</xdr:col>
      <xdr:colOff>628650</xdr:colOff>
      <xdr:row>322</xdr:row>
      <xdr:rowOff>0</xdr:rowOff>
    </xdr:to>
    <xdr:sp fLocksText="0">
      <xdr:nvSpPr>
        <xdr:cNvPr id="27" name="Text 18"/>
        <xdr:cNvSpPr txBox="1">
          <a:spLocks noChangeArrowheads="1"/>
        </xdr:cNvSpPr>
      </xdr:nvSpPr>
      <xdr:spPr>
        <a:xfrm>
          <a:off x="304800" y="53978175"/>
          <a:ext cx="6029325" cy="257175"/>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rPr>
            <a:t>This note is not applicable.</a:t>
          </a:r>
        </a:p>
      </xdr:txBody>
    </xdr:sp>
    <xdr:clientData/>
  </xdr:twoCellAnchor>
  <xdr:twoCellAnchor>
    <xdr:from>
      <xdr:col>1</xdr:col>
      <xdr:colOff>314325</xdr:colOff>
      <xdr:row>446</xdr:row>
      <xdr:rowOff>95250</xdr:rowOff>
    </xdr:from>
    <xdr:to>
      <xdr:col>8</xdr:col>
      <xdr:colOff>276225</xdr:colOff>
      <xdr:row>458</xdr:row>
      <xdr:rowOff>85725</xdr:rowOff>
    </xdr:to>
    <xdr:sp fLocksText="0">
      <xdr:nvSpPr>
        <xdr:cNvPr id="28" name="Text 18"/>
        <xdr:cNvSpPr txBox="1">
          <a:spLocks noChangeArrowheads="1"/>
        </xdr:cNvSpPr>
      </xdr:nvSpPr>
      <xdr:spPr>
        <a:xfrm>
          <a:off x="619125" y="71370825"/>
          <a:ext cx="5362575" cy="2047875"/>
        </a:xfrm>
        <a:prstGeom prst="rect">
          <a:avLst/>
        </a:prstGeom>
        <a:solidFill>
          <a:srgbClr val="FFFFFF"/>
        </a:solidFill>
        <a:ln w="9525" cmpd="sng">
          <a:noFill/>
        </a:ln>
      </xdr:spPr>
      <xdr:txBody>
        <a:bodyPr vertOverflow="clip" wrap="square" lIns="27360" tIns="22680" rIns="0" bIns="0"/>
        <a:p>
          <a:pPr algn="l">
            <a:defRPr/>
          </a:pPr>
          <a:r>
            <a:rPr lang="en-US" cap="none" sz="1000" b="1" i="0" u="none" baseline="0">
              <a:solidFill>
                <a:srgbClr val="000000"/>
              </a:solidFill>
              <a:latin typeface="Times New Roman"/>
              <a:ea typeface="Times New Roman"/>
              <a:cs typeface="Times New Roman"/>
            </a:rPr>
            <a:t>Claim by Inland Revenue Board of Malaysia against TEnterprise for the sum of RM 1,204,020.50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Two (2) writ of summons have been filed in the High Court of Sabah and Sarawak in Kota Kinabalu on 27 February 2009 and 24 March 2009 bearing Suit Nos. K21-04 of 2009-1 and K21-13 of 2009-111 on TEnterprise, a wholly-owned subsidiary of the Company by Inland Revenue Board of Malaysia ("IRB") in respect of the total outstanding sum of RM 1,204,020.50 for the years of assessment 2000 and 2002 to 2004 respectively.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Company expects no further tax liabilities nor the summons have impact on the net tangible assets of the Group as the claimed amount had been taken into TEnterprise's account for the financial year ended 31 December 2009.
</a:t>
          </a:r>
        </a:p>
      </xdr:txBody>
    </xdr:sp>
    <xdr:clientData/>
  </xdr:twoCellAnchor>
  <xdr:twoCellAnchor>
    <xdr:from>
      <xdr:col>1</xdr:col>
      <xdr:colOff>9525</xdr:colOff>
      <xdr:row>251</xdr:row>
      <xdr:rowOff>0</xdr:rowOff>
    </xdr:from>
    <xdr:to>
      <xdr:col>9</xdr:col>
      <xdr:colOff>95250</xdr:colOff>
      <xdr:row>268</xdr:row>
      <xdr:rowOff>114300</xdr:rowOff>
    </xdr:to>
    <xdr:sp fLocksText="0">
      <xdr:nvSpPr>
        <xdr:cNvPr id="29" name="Text 18"/>
        <xdr:cNvSpPr txBox="1">
          <a:spLocks noChangeArrowheads="1"/>
        </xdr:cNvSpPr>
      </xdr:nvSpPr>
      <xdr:spPr>
        <a:xfrm>
          <a:off x="314325" y="41729025"/>
          <a:ext cx="6153150" cy="2990850"/>
        </a:xfrm>
        <a:prstGeom prst="rect">
          <a:avLst/>
        </a:prstGeom>
        <a:solidFill>
          <a:srgbClr val="FFFFFF"/>
        </a:solidFill>
        <a:ln w="9525" cmpd="sng">
          <a:noFill/>
        </a:ln>
      </xdr:spPr>
      <xdr:txBody>
        <a:bodyPr vertOverflow="clip" wrap="square" lIns="27360" tIns="22680" rIns="0" bIns="0"/>
        <a:p>
          <a:pPr algn="l">
            <a:defRPr/>
          </a:pPr>
          <a:r>
            <a:rPr lang="en-US" cap="none" sz="1000" b="0" i="0" u="none" baseline="0">
              <a:solidFill>
                <a:srgbClr val="000000"/>
              </a:solidFill>
              <a:latin typeface="Times New Roman"/>
              <a:ea typeface="Times New Roman"/>
              <a:cs typeface="Times New Roman"/>
            </a:rPr>
            <a:t>As announced to Bursa Securities on the 16 April 2010, Timberwell Berhad (TBhd) has on 15 April 2010, received an acceptance of offer to sell the Kimanis land to Jadi Segar Sdn. Bhd. (JSSB) (on its trustee) for a consideration of RM 7.0 million. Kimanis land consists of 4 NT land titles NT023159088, NT023159097, NT023168372, NT023128047 and a factory building.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book value of this assets held for sale is RM 9,754,494.67. A valuation of this asset by a registered valuer on the 25 February 2010 puts the market value at RM 7,176,000. After having taken into consideration of all aspects of the disposal including the current market valuation, the Board is of the opinion that the proposed disposal is fair and reasonable, and is in the best interest of Timberwell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Board of Timberwell Berhad approved the sale of the Kimanis Land, on the 17th August 2010, for a consideration sum of RM 7 million.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Subsequently, the Sale and Purchase Agreement was signed on the 26th August 2010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Balance sum of RM 6.3 million was received in full by the 15th October 2010. Thereafter, an announcement on the completion of Disposal of land, was made to Bursa Securities, on the 20th October 2010.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59</xdr:row>
      <xdr:rowOff>28575</xdr:rowOff>
    </xdr:from>
    <xdr:to>
      <xdr:col>8</xdr:col>
      <xdr:colOff>247650</xdr:colOff>
      <xdr:row>69</xdr:row>
      <xdr:rowOff>152400</xdr:rowOff>
    </xdr:to>
    <xdr:sp fLocksText="0">
      <xdr:nvSpPr>
        <xdr:cNvPr id="30" name="Text Box 41"/>
        <xdr:cNvSpPr txBox="1">
          <a:spLocks noChangeArrowheads="1"/>
        </xdr:cNvSpPr>
      </xdr:nvSpPr>
      <xdr:spPr>
        <a:xfrm>
          <a:off x="304800" y="9867900"/>
          <a:ext cx="5648325" cy="1895475"/>
        </a:xfrm>
        <a:prstGeom prst="rect">
          <a:avLst/>
        </a:prstGeom>
        <a:solidFill>
          <a:srgbClr val="FFFFFF"/>
        </a:solidFill>
        <a:ln w="9525" cmpd="sng">
          <a:noFill/>
        </a:ln>
      </xdr:spPr>
      <xdr:txBody>
        <a:bodyPr vertOverflow="clip" wrap="square" lIns="27360" tIns="22680" rIns="27360" bIns="0"/>
        <a:p>
          <a:pPr algn="l">
            <a:defRPr/>
          </a:pPr>
          <a:r>
            <a:rPr lang="en-US" cap="none" sz="1000" b="0" i="0" u="none" baseline="0">
              <a:solidFill>
                <a:srgbClr val="000000"/>
              </a:solidFill>
              <a:latin typeface="Times New Roman"/>
              <a:ea typeface="Times New Roman"/>
              <a:cs typeface="Times New Roman"/>
            </a:rPr>
            <a:t>The above FRSs, IC Interpretations and amendments are expected to have no material impact on the financial statements of the Group upon their initial application except for leasehold land where in substance a finance lease will be reclassified from 'prepaid land lease payments' to 'property, plant and equipment' and measured as such retrospectively.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Standards and interpretation issued but not yet effective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At the date of authorization of these financial statements, the following new FRSs, Interpretations, Amendments to FRSs and Interpretations were issued but not yet effective and have not been applied by the Group: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130</xdr:row>
      <xdr:rowOff>28575</xdr:rowOff>
    </xdr:from>
    <xdr:to>
      <xdr:col>8</xdr:col>
      <xdr:colOff>247650</xdr:colOff>
      <xdr:row>133</xdr:row>
      <xdr:rowOff>85725</xdr:rowOff>
    </xdr:to>
    <xdr:sp fLocksText="0">
      <xdr:nvSpPr>
        <xdr:cNvPr id="31" name="Text Box 42"/>
        <xdr:cNvSpPr txBox="1">
          <a:spLocks noChangeArrowheads="1"/>
        </xdr:cNvSpPr>
      </xdr:nvSpPr>
      <xdr:spPr>
        <a:xfrm>
          <a:off x="304800" y="21574125"/>
          <a:ext cx="5648325" cy="552450"/>
        </a:xfrm>
        <a:prstGeom prst="rect">
          <a:avLst/>
        </a:prstGeom>
        <a:solidFill>
          <a:srgbClr val="FFFFFF"/>
        </a:solidFill>
        <a:ln w="9525" cmpd="sng">
          <a:noFill/>
        </a:ln>
      </xdr:spPr>
      <xdr:txBody>
        <a:bodyPr vertOverflow="clip" wrap="square" lIns="27360" tIns="22680" rIns="27360" bIns="0"/>
        <a:p>
          <a:pPr algn="l">
            <a:defRPr/>
          </a:pPr>
          <a:r>
            <a:rPr lang="en-US" cap="none" sz="1000" b="0" i="0" u="none" baseline="0">
              <a:solidFill>
                <a:srgbClr val="000000"/>
              </a:solidFill>
            </a:rPr>
            <a:t>The new FRSs, Interpretations, Amendments to FRSs and interpretations above are expected to have no significant impact on the financial statements of the Group upon their initial application.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oliant\acc%20dept\TWB\Accounts\2009\Bursa%20Report\Quarterly%20Report\YE%202010\20110216%20-%204th%20Qtr%20Bursa%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ncome statements"/>
      <sheetName val="Balance sheets"/>
      <sheetName val="Statement of changes in equity"/>
      <sheetName val="Cash flow statements"/>
      <sheetName val="Explanatory Notes"/>
    </sheetNames>
    <sheetDataSet>
      <sheetData sheetId="2">
        <row r="25">
          <cell r="D25">
            <v>4362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186"/>
  <sheetViews>
    <sheetView tabSelected="1" zoomScalePageLayoutView="0" workbookViewId="0" topLeftCell="A1">
      <selection activeCell="F52" sqref="F52"/>
    </sheetView>
  </sheetViews>
  <sheetFormatPr defaultColWidth="9.00390625" defaultRowHeight="14.25"/>
  <cols>
    <col min="1" max="1" width="3.25390625" style="1" customWidth="1"/>
    <col min="2" max="2" width="31.75390625" style="1" customWidth="1"/>
    <col min="3" max="3" width="0.6171875" style="1" customWidth="1"/>
    <col min="4" max="4" width="13.375" style="1" customWidth="1"/>
    <col min="5" max="5" width="0.6171875" style="1" customWidth="1"/>
    <col min="6" max="6" width="13.375" style="1" customWidth="1"/>
    <col min="7" max="8" width="0.37109375" style="1" customWidth="1"/>
    <col min="9" max="9" width="13.375" style="1" customWidth="1"/>
    <col min="10" max="10" width="0.6171875" style="1" customWidth="1"/>
    <col min="11" max="11" width="13.375" style="1" customWidth="1"/>
    <col min="12" max="12" width="0.74609375" style="1" customWidth="1"/>
    <col min="13" max="16384" width="9.00390625" style="1" customWidth="1"/>
  </cols>
  <sheetData>
    <row r="1" spans="1:12" ht="15.75">
      <c r="A1" s="222" t="s">
        <v>0</v>
      </c>
      <c r="B1" s="222"/>
      <c r="C1" s="222"/>
      <c r="D1" s="222"/>
      <c r="E1" s="222"/>
      <c r="F1" s="222"/>
      <c r="G1" s="222"/>
      <c r="H1" s="222"/>
      <c r="I1" s="222"/>
      <c r="J1" s="222"/>
      <c r="K1" s="222"/>
      <c r="L1" s="222"/>
    </row>
    <row r="2" spans="1:12" ht="14.25">
      <c r="A2" s="223" t="s">
        <v>1</v>
      </c>
      <c r="B2" s="223"/>
      <c r="C2" s="223"/>
      <c r="D2" s="223"/>
      <c r="E2" s="223"/>
      <c r="F2" s="223"/>
      <c r="G2" s="223"/>
      <c r="H2" s="223"/>
      <c r="I2" s="223"/>
      <c r="J2" s="223"/>
      <c r="K2" s="223"/>
      <c r="L2" s="223"/>
    </row>
    <row r="3" spans="1:12" ht="14.25">
      <c r="A3" s="224" t="s">
        <v>2</v>
      </c>
      <c r="B3" s="224"/>
      <c r="C3" s="224"/>
      <c r="D3" s="224"/>
      <c r="E3" s="224"/>
      <c r="F3" s="224"/>
      <c r="G3" s="224"/>
      <c r="H3" s="224"/>
      <c r="I3" s="224"/>
      <c r="J3" s="224"/>
      <c r="K3" s="224"/>
      <c r="L3" s="224"/>
    </row>
    <row r="4" spans="1:12" ht="14.25">
      <c r="A4" s="224" t="s">
        <v>3</v>
      </c>
      <c r="B4" s="224"/>
      <c r="C4" s="224"/>
      <c r="D4" s="224"/>
      <c r="E4" s="224"/>
      <c r="F4" s="224"/>
      <c r="G4" s="224"/>
      <c r="H4" s="224"/>
      <c r="I4" s="224"/>
      <c r="J4" s="224"/>
      <c r="K4" s="224"/>
      <c r="L4" s="224"/>
    </row>
    <row r="5" spans="1:12" ht="14.25">
      <c r="A5" s="2"/>
      <c r="B5" s="3"/>
      <c r="C5" s="3"/>
      <c r="D5" s="3"/>
      <c r="E5" s="3"/>
      <c r="F5" s="3"/>
      <c r="G5" s="3"/>
      <c r="H5" s="3"/>
      <c r="I5" s="3"/>
      <c r="J5" s="3"/>
      <c r="K5" s="3"/>
      <c r="L5" s="4"/>
    </row>
    <row r="6" spans="1:12" ht="14.25">
      <c r="A6" s="225" t="s">
        <v>4</v>
      </c>
      <c r="B6" s="225"/>
      <c r="C6" s="225"/>
      <c r="D6" s="225"/>
      <c r="E6" s="225"/>
      <c r="F6" s="225"/>
      <c r="G6" s="225"/>
      <c r="H6" s="225"/>
      <c r="I6" s="225"/>
      <c r="J6" s="225"/>
      <c r="K6" s="225"/>
      <c r="L6" s="225"/>
    </row>
    <row r="7" spans="1:12" ht="14.25">
      <c r="A7" s="5"/>
      <c r="B7" s="6"/>
      <c r="C7" s="6"/>
      <c r="D7" s="6"/>
      <c r="E7" s="6"/>
      <c r="F7" s="6"/>
      <c r="G7" s="6"/>
      <c r="H7" s="6"/>
      <c r="I7" s="6"/>
      <c r="J7" s="6"/>
      <c r="K7" s="6"/>
      <c r="L7" s="7"/>
    </row>
    <row r="8" spans="1:12" ht="14.25">
      <c r="A8" s="8"/>
      <c r="B8" s="9"/>
      <c r="C8" s="10"/>
      <c r="D8" s="11"/>
      <c r="E8" s="11"/>
      <c r="F8" s="11"/>
      <c r="G8" s="11"/>
      <c r="H8" s="11"/>
      <c r="I8" s="11"/>
      <c r="J8" s="11"/>
      <c r="K8" s="11"/>
      <c r="L8" s="12"/>
    </row>
    <row r="9" spans="1:12" ht="15.75">
      <c r="A9" s="226" t="s">
        <v>5</v>
      </c>
      <c r="B9" s="226"/>
      <c r="C9" s="226"/>
      <c r="D9" s="226"/>
      <c r="E9" s="226"/>
      <c r="F9" s="226"/>
      <c r="G9" s="226"/>
      <c r="H9" s="226"/>
      <c r="I9" s="226"/>
      <c r="J9" s="226"/>
      <c r="K9" s="226"/>
      <c r="L9" s="226"/>
    </row>
    <row r="10" spans="1:12" ht="15.75">
      <c r="A10" s="13"/>
      <c r="B10" s="14"/>
      <c r="C10" s="14"/>
      <c r="D10" s="14"/>
      <c r="E10" s="14"/>
      <c r="F10" s="14"/>
      <c r="G10" s="14"/>
      <c r="H10" s="14"/>
      <c r="I10" s="14"/>
      <c r="J10" s="14"/>
      <c r="K10" s="14"/>
      <c r="L10" s="15"/>
    </row>
    <row r="11" spans="1:12" ht="15.75">
      <c r="A11" s="222" t="s">
        <v>6</v>
      </c>
      <c r="B11" s="222"/>
      <c r="C11" s="222"/>
      <c r="D11" s="222"/>
      <c r="E11" s="222"/>
      <c r="F11" s="222"/>
      <c r="G11" s="222"/>
      <c r="H11" s="222"/>
      <c r="I11" s="222"/>
      <c r="J11" s="222"/>
      <c r="K11" s="222"/>
      <c r="L11" s="222"/>
    </row>
    <row r="12" spans="1:12" ht="14.25">
      <c r="A12" s="16"/>
      <c r="B12" s="17"/>
      <c r="C12" s="18"/>
      <c r="D12" s="18"/>
      <c r="E12" s="18"/>
      <c r="F12" s="18"/>
      <c r="G12" s="18"/>
      <c r="H12" s="18"/>
      <c r="I12" s="18"/>
      <c r="J12" s="18"/>
      <c r="K12" s="18"/>
      <c r="L12" s="19"/>
    </row>
    <row r="13" spans="1:12" ht="14.25">
      <c r="A13" s="20"/>
      <c r="B13" s="21"/>
      <c r="C13" s="22"/>
      <c r="D13" s="23"/>
      <c r="E13" s="23"/>
      <c r="F13" s="23"/>
      <c r="G13" s="23"/>
      <c r="H13" s="24"/>
      <c r="I13" s="23"/>
      <c r="J13" s="23"/>
      <c r="K13" s="23"/>
      <c r="L13" s="25"/>
    </row>
    <row r="14" spans="1:12" ht="14.25">
      <c r="A14" s="26"/>
      <c r="B14" s="21"/>
      <c r="C14" s="22"/>
      <c r="D14" s="227" t="s">
        <v>7</v>
      </c>
      <c r="E14" s="227"/>
      <c r="F14" s="227"/>
      <c r="G14" s="27"/>
      <c r="H14" s="28"/>
      <c r="I14" s="227" t="s">
        <v>8</v>
      </c>
      <c r="J14" s="227"/>
      <c r="K14" s="227"/>
      <c r="L14" s="25"/>
    </row>
    <row r="15" spans="1:12" ht="14.25">
      <c r="A15" s="26"/>
      <c r="B15" s="29"/>
      <c r="C15" s="29"/>
      <c r="D15" s="30" t="s">
        <v>9</v>
      </c>
      <c r="E15" s="31"/>
      <c r="F15" s="30" t="s">
        <v>10</v>
      </c>
      <c r="G15" s="31"/>
      <c r="H15" s="32"/>
      <c r="I15" s="30" t="s">
        <v>9</v>
      </c>
      <c r="J15" s="31"/>
      <c r="K15" s="30" t="s">
        <v>10</v>
      </c>
      <c r="L15" s="33"/>
    </row>
    <row r="16" spans="1:12" ht="14.25">
      <c r="A16" s="26"/>
      <c r="B16" s="29"/>
      <c r="C16" s="29"/>
      <c r="D16" s="30" t="s">
        <v>11</v>
      </c>
      <c r="E16" s="31"/>
      <c r="F16" s="30" t="s">
        <v>12</v>
      </c>
      <c r="G16" s="31"/>
      <c r="H16" s="32"/>
      <c r="I16" s="30" t="s">
        <v>13</v>
      </c>
      <c r="J16" s="31"/>
      <c r="K16" s="30" t="s">
        <v>12</v>
      </c>
      <c r="L16" s="33"/>
    </row>
    <row r="17" spans="1:12" ht="14.25">
      <c r="A17" s="26"/>
      <c r="B17" s="29"/>
      <c r="C17" s="29"/>
      <c r="D17" s="30"/>
      <c r="E17" s="31"/>
      <c r="F17" s="30" t="s">
        <v>11</v>
      </c>
      <c r="G17" s="31"/>
      <c r="H17" s="32"/>
      <c r="I17" s="30"/>
      <c r="J17" s="31"/>
      <c r="K17" s="30" t="s">
        <v>14</v>
      </c>
      <c r="L17" s="33"/>
    </row>
    <row r="18" spans="1:12" ht="14.25">
      <c r="A18" s="26"/>
      <c r="B18" s="29"/>
      <c r="C18" s="29"/>
      <c r="D18" s="34" t="s">
        <v>15</v>
      </c>
      <c r="E18" s="31"/>
      <c r="F18" s="34" t="s">
        <v>16</v>
      </c>
      <c r="G18" s="31"/>
      <c r="H18" s="32"/>
      <c r="I18" s="34" t="s">
        <v>15</v>
      </c>
      <c r="J18" s="31"/>
      <c r="K18" s="34" t="s">
        <v>16</v>
      </c>
      <c r="L18" s="33"/>
    </row>
    <row r="19" spans="1:12" ht="14.25">
      <c r="A19" s="26"/>
      <c r="B19" s="29"/>
      <c r="C19" s="29"/>
      <c r="D19" s="35" t="s">
        <v>17</v>
      </c>
      <c r="E19" s="36"/>
      <c r="F19" s="35" t="s">
        <v>17</v>
      </c>
      <c r="G19" s="36"/>
      <c r="H19" s="37"/>
      <c r="I19" s="35" t="s">
        <v>17</v>
      </c>
      <c r="J19" s="36"/>
      <c r="K19" s="35" t="s">
        <v>17</v>
      </c>
      <c r="L19" s="33"/>
    </row>
    <row r="20" spans="1:12" ht="14.25">
      <c r="A20" s="26"/>
      <c r="B20" s="29"/>
      <c r="C20" s="29"/>
      <c r="D20" s="38"/>
      <c r="E20" s="38"/>
      <c r="F20" s="38"/>
      <c r="G20" s="38"/>
      <c r="H20" s="39"/>
      <c r="I20" s="38"/>
      <c r="J20" s="38"/>
      <c r="K20" s="38"/>
      <c r="L20" s="33"/>
    </row>
    <row r="21" spans="1:12" ht="14.25">
      <c r="A21" s="40">
        <v>1</v>
      </c>
      <c r="B21" s="41" t="s">
        <v>18</v>
      </c>
      <c r="C21" s="29"/>
      <c r="D21" s="42">
        <f>'Income statements'!B17</f>
        <v>251</v>
      </c>
      <c r="E21" s="43"/>
      <c r="F21" s="42">
        <f>'Income statements'!D17</f>
        <v>1726</v>
      </c>
      <c r="G21" s="43"/>
      <c r="H21" s="44"/>
      <c r="I21" s="42">
        <f>'Income statements'!F17</f>
        <v>251</v>
      </c>
      <c r="J21" s="43"/>
      <c r="K21" s="42">
        <f>'Income statements'!H17</f>
        <v>1726</v>
      </c>
      <c r="L21" s="45"/>
    </row>
    <row r="22" spans="1:12" ht="14.25">
      <c r="A22" s="46"/>
      <c r="B22" s="47"/>
      <c r="C22" s="29"/>
      <c r="D22" s="48"/>
      <c r="E22" s="43"/>
      <c r="F22" s="48"/>
      <c r="G22" s="43"/>
      <c r="H22" s="44"/>
      <c r="I22" s="48"/>
      <c r="J22" s="43"/>
      <c r="K22" s="48"/>
      <c r="L22" s="45"/>
    </row>
    <row r="23" spans="1:12" ht="14.25">
      <c r="A23" s="40">
        <v>2</v>
      </c>
      <c r="B23" s="41" t="s">
        <v>19</v>
      </c>
      <c r="C23" s="29"/>
      <c r="D23" s="49">
        <f>'Income statements'!B29+'Income statements'!B38</f>
        <v>-1877</v>
      </c>
      <c r="E23" s="43"/>
      <c r="F23" s="49">
        <f>'Income statements'!D29+'Income statements'!D38</f>
        <v>-1151</v>
      </c>
      <c r="G23" s="43"/>
      <c r="H23" s="44"/>
      <c r="I23" s="49">
        <f>'Income statements'!F29+'Income statements'!F38</f>
        <v>-1876.864</v>
      </c>
      <c r="J23" s="43"/>
      <c r="K23" s="49">
        <f>'Income statements'!H29+'Income statements'!H38</f>
        <v>-1151</v>
      </c>
      <c r="L23" s="45"/>
    </row>
    <row r="24" spans="1:12" ht="14.25">
      <c r="A24" s="46"/>
      <c r="B24" s="47"/>
      <c r="C24" s="29"/>
      <c r="D24" s="48"/>
      <c r="E24" s="43"/>
      <c r="F24" s="48"/>
      <c r="G24" s="43"/>
      <c r="H24" s="44"/>
      <c r="I24" s="48"/>
      <c r="J24" s="43"/>
      <c r="K24" s="48"/>
      <c r="L24" s="45"/>
    </row>
    <row r="25" spans="1:12" ht="14.25">
      <c r="A25" s="40">
        <v>3</v>
      </c>
      <c r="B25" s="41" t="s">
        <v>20</v>
      </c>
      <c r="C25" s="29"/>
      <c r="D25" s="49">
        <f>'Income statements'!B46</f>
        <v>-1877</v>
      </c>
      <c r="E25" s="43"/>
      <c r="F25" s="49">
        <f>'Income statements'!D46</f>
        <v>-1151</v>
      </c>
      <c r="G25" s="43"/>
      <c r="H25" s="44"/>
      <c r="I25" s="49">
        <f>'Income statements'!F46</f>
        <v>-1876.864</v>
      </c>
      <c r="J25" s="43"/>
      <c r="K25" s="49">
        <f>'Income statements'!H46</f>
        <v>-1151</v>
      </c>
      <c r="L25" s="45"/>
    </row>
    <row r="26" spans="1:12" ht="14.25">
      <c r="A26" s="46"/>
      <c r="B26" s="47"/>
      <c r="C26" s="29"/>
      <c r="D26" s="48"/>
      <c r="E26" s="43"/>
      <c r="F26" s="48"/>
      <c r="G26" s="43"/>
      <c r="H26" s="44"/>
      <c r="I26" s="48"/>
      <c r="J26" s="43"/>
      <c r="K26" s="48"/>
      <c r="L26" s="45"/>
    </row>
    <row r="27" spans="1:12" ht="14.25">
      <c r="A27" s="40">
        <v>4</v>
      </c>
      <c r="B27" s="41" t="s">
        <v>21</v>
      </c>
      <c r="C27" s="29"/>
      <c r="D27" s="49">
        <f>'Income statements'!B43</f>
        <v>-1511</v>
      </c>
      <c r="E27" s="43"/>
      <c r="F27" s="49">
        <f>'Income statements'!D43</f>
        <v>-735</v>
      </c>
      <c r="G27" s="43"/>
      <c r="H27" s="44"/>
      <c r="I27" s="49">
        <f>'Income statements'!F43</f>
        <v>-1510.864</v>
      </c>
      <c r="J27" s="43"/>
      <c r="K27" s="49">
        <f>'Income statements'!H43</f>
        <v>-735</v>
      </c>
      <c r="L27" s="45"/>
    </row>
    <row r="28" spans="1:12" ht="14.25">
      <c r="A28" s="50"/>
      <c r="B28" s="51" t="s">
        <v>22</v>
      </c>
      <c r="C28" s="29"/>
      <c r="D28" s="52"/>
      <c r="E28" s="43"/>
      <c r="F28" s="52"/>
      <c r="G28" s="43"/>
      <c r="H28" s="44"/>
      <c r="I28" s="52"/>
      <c r="J28" s="43"/>
      <c r="K28" s="52"/>
      <c r="L28" s="45"/>
    </row>
    <row r="29" spans="1:12" ht="14.25">
      <c r="A29" s="46"/>
      <c r="B29" s="47"/>
      <c r="C29" s="29"/>
      <c r="D29" s="53"/>
      <c r="E29" s="43"/>
      <c r="F29" s="53"/>
      <c r="G29" s="43"/>
      <c r="H29" s="44"/>
      <c r="I29" s="53"/>
      <c r="J29" s="43"/>
      <c r="K29" s="53"/>
      <c r="L29" s="45"/>
    </row>
    <row r="30" spans="1:12" ht="14.25">
      <c r="A30" s="40">
        <v>5</v>
      </c>
      <c r="B30" s="41" t="s">
        <v>23</v>
      </c>
      <c r="C30" s="29"/>
      <c r="D30" s="54">
        <f>'Income statements'!B51</f>
        <v>-1.696786841585364</v>
      </c>
      <c r="E30" s="43"/>
      <c r="F30" s="54">
        <f>'Income statements'!D51</f>
        <v>-0.8253728183754087</v>
      </c>
      <c r="G30" s="55"/>
      <c r="H30" s="56"/>
      <c r="I30" s="54">
        <f>'Income statements'!F51</f>
        <v>-1.6966341195400592</v>
      </c>
      <c r="J30" s="55"/>
      <c r="K30" s="54">
        <f>'Income statements'!H51</f>
        <v>-0.8253728183754087</v>
      </c>
      <c r="L30" s="45"/>
    </row>
    <row r="31" spans="1:12" ht="14.25">
      <c r="A31" s="46"/>
      <c r="B31" s="47"/>
      <c r="C31" s="29"/>
      <c r="D31" s="57"/>
      <c r="E31" s="55"/>
      <c r="F31" s="57"/>
      <c r="G31" s="55"/>
      <c r="H31" s="56"/>
      <c r="I31" s="57"/>
      <c r="J31" s="43"/>
      <c r="K31" s="48"/>
      <c r="L31" s="45"/>
    </row>
    <row r="32" spans="1:12" ht="14.25">
      <c r="A32" s="40">
        <v>6</v>
      </c>
      <c r="B32" s="41" t="s">
        <v>24</v>
      </c>
      <c r="C32" s="29"/>
      <c r="D32" s="58">
        <v>0</v>
      </c>
      <c r="E32" s="55"/>
      <c r="F32" s="58">
        <v>0</v>
      </c>
      <c r="G32" s="55"/>
      <c r="H32" s="56"/>
      <c r="I32" s="58">
        <v>0</v>
      </c>
      <c r="J32" s="43"/>
      <c r="K32" s="58">
        <v>0</v>
      </c>
      <c r="L32" s="45"/>
    </row>
    <row r="33" spans="1:12" ht="14.25">
      <c r="A33" s="46"/>
      <c r="B33" s="59"/>
      <c r="C33" s="29"/>
      <c r="D33" s="48"/>
      <c r="E33" s="43"/>
      <c r="F33" s="48"/>
      <c r="G33" s="43"/>
      <c r="H33" s="44"/>
      <c r="I33" s="48"/>
      <c r="J33" s="43"/>
      <c r="K33" s="48"/>
      <c r="L33" s="45"/>
    </row>
    <row r="34" spans="1:12" ht="14.25">
      <c r="A34" s="26"/>
      <c r="B34" s="60"/>
      <c r="C34" s="29"/>
      <c r="D34" s="43"/>
      <c r="E34" s="43"/>
      <c r="F34" s="43"/>
      <c r="G34" s="43"/>
      <c r="H34" s="44"/>
      <c r="I34" s="43"/>
      <c r="J34" s="43"/>
      <c r="K34" s="43"/>
      <c r="L34" s="45"/>
    </row>
    <row r="35" spans="1:12" ht="14.25">
      <c r="A35" s="26"/>
      <c r="B35" s="61"/>
      <c r="C35" s="29"/>
      <c r="D35" s="228" t="s">
        <v>25</v>
      </c>
      <c r="E35" s="228"/>
      <c r="F35" s="228"/>
      <c r="G35" s="62"/>
      <c r="H35" s="63"/>
      <c r="I35" s="228" t="s">
        <v>26</v>
      </c>
      <c r="J35" s="228"/>
      <c r="K35" s="228"/>
      <c r="L35" s="45"/>
    </row>
    <row r="36" spans="1:12" ht="14.25">
      <c r="A36" s="26"/>
      <c r="B36" s="61"/>
      <c r="C36" s="29"/>
      <c r="D36" s="228"/>
      <c r="E36" s="228"/>
      <c r="F36" s="228"/>
      <c r="G36" s="62"/>
      <c r="H36" s="63"/>
      <c r="I36" s="228"/>
      <c r="J36" s="228"/>
      <c r="K36" s="228"/>
      <c r="L36" s="45"/>
    </row>
    <row r="37" spans="1:12" ht="28.5">
      <c r="A37" s="64">
        <v>7</v>
      </c>
      <c r="B37" s="65" t="s">
        <v>27</v>
      </c>
      <c r="C37" s="29"/>
      <c r="D37" s="229">
        <f>'Balance sheets'!D68</f>
        <v>0.42</v>
      </c>
      <c r="E37" s="229"/>
      <c r="F37" s="229"/>
      <c r="G37" s="66"/>
      <c r="H37" s="67"/>
      <c r="I37" s="229">
        <f>'Balance sheets'!F68</f>
        <v>0.44</v>
      </c>
      <c r="J37" s="229"/>
      <c r="K37" s="229"/>
      <c r="L37" s="45"/>
    </row>
    <row r="38" spans="1:12" ht="14.25">
      <c r="A38" s="2"/>
      <c r="B38" s="3"/>
      <c r="C38" s="3"/>
      <c r="D38" s="68"/>
      <c r="E38" s="68"/>
      <c r="F38" s="68"/>
      <c r="G38" s="68"/>
      <c r="H38" s="68"/>
      <c r="I38" s="68"/>
      <c r="J38" s="68"/>
      <c r="K38" s="68"/>
      <c r="L38" s="4"/>
    </row>
    <row r="39" spans="1:12" ht="14.25">
      <c r="A39" s="69"/>
      <c r="B39" s="29" t="s">
        <v>28</v>
      </c>
      <c r="C39" s="29"/>
      <c r="D39" s="29"/>
      <c r="E39" s="29"/>
      <c r="F39" s="29"/>
      <c r="G39" s="29"/>
      <c r="H39" s="29"/>
      <c r="I39" s="29"/>
      <c r="J39" s="29"/>
      <c r="K39" s="29"/>
      <c r="L39" s="29"/>
    </row>
    <row r="40" spans="1:12" ht="14.25">
      <c r="A40" s="69"/>
      <c r="B40" s="239" t="s">
        <v>29</v>
      </c>
      <c r="C40" s="29"/>
      <c r="D40" s="29"/>
      <c r="E40" s="29"/>
      <c r="F40" s="29"/>
      <c r="G40" s="29"/>
      <c r="H40" s="29"/>
      <c r="I40" s="29"/>
      <c r="J40" s="29"/>
      <c r="K40" s="29"/>
      <c r="L40" s="29"/>
    </row>
    <row r="41" spans="1:12" ht="14.25">
      <c r="A41" s="69"/>
      <c r="B41" s="239" t="s">
        <v>30</v>
      </c>
      <c r="C41" s="29"/>
      <c r="D41" s="29"/>
      <c r="E41" s="29"/>
      <c r="F41" s="29"/>
      <c r="G41" s="29"/>
      <c r="H41" s="29"/>
      <c r="I41" s="29"/>
      <c r="J41" s="29"/>
      <c r="K41" s="29"/>
      <c r="L41" s="29"/>
    </row>
    <row r="42" spans="1:12" ht="14.25">
      <c r="A42" s="69"/>
      <c r="B42" s="239" t="s">
        <v>31</v>
      </c>
      <c r="C42" s="29"/>
      <c r="D42" s="29"/>
      <c r="E42" s="29"/>
      <c r="F42" s="29"/>
      <c r="G42" s="29"/>
      <c r="H42" s="29"/>
      <c r="I42" s="29"/>
      <c r="J42" s="29"/>
      <c r="K42" s="29"/>
      <c r="L42" s="29"/>
    </row>
    <row r="43" spans="1:12" ht="14.25">
      <c r="A43" s="69"/>
      <c r="B43" s="29"/>
      <c r="C43" s="29"/>
      <c r="D43" s="29"/>
      <c r="E43" s="29"/>
      <c r="F43" s="29"/>
      <c r="G43" s="29"/>
      <c r="H43" s="29"/>
      <c r="I43" s="29"/>
      <c r="J43" s="29"/>
      <c r="K43" s="29"/>
      <c r="L43" s="29"/>
    </row>
    <row r="44" spans="1:12" ht="15.75">
      <c r="A44" s="222" t="s">
        <v>32</v>
      </c>
      <c r="B44" s="222"/>
      <c r="C44" s="222"/>
      <c r="D44" s="222"/>
      <c r="E44" s="222"/>
      <c r="F44" s="222"/>
      <c r="G44" s="222"/>
      <c r="H44" s="222"/>
      <c r="I44" s="222"/>
      <c r="J44" s="222"/>
      <c r="K44" s="222"/>
      <c r="L44" s="222"/>
    </row>
    <row r="45" spans="1:12" ht="14.25">
      <c r="A45" s="16"/>
      <c r="B45" s="17"/>
      <c r="C45" s="18"/>
      <c r="D45" s="18"/>
      <c r="E45" s="18"/>
      <c r="F45" s="18"/>
      <c r="G45" s="18"/>
      <c r="H45" s="18"/>
      <c r="I45" s="18"/>
      <c r="J45" s="18"/>
      <c r="K45" s="18"/>
      <c r="L45" s="70"/>
    </row>
    <row r="46" spans="1:12" ht="14.25">
      <c r="A46" s="71"/>
      <c r="B46" s="72"/>
      <c r="C46" s="10"/>
      <c r="D46" s="10"/>
      <c r="E46" s="10"/>
      <c r="F46" s="10"/>
      <c r="G46" s="10"/>
      <c r="H46" s="10"/>
      <c r="I46" s="10"/>
      <c r="J46" s="10"/>
      <c r="K46" s="10"/>
      <c r="L46" s="73"/>
    </row>
    <row r="47" spans="1:12" ht="14.25">
      <c r="A47" s="26"/>
      <c r="B47" s="29"/>
      <c r="C47" s="29"/>
      <c r="D47" s="227" t="s">
        <v>7</v>
      </c>
      <c r="E47" s="227"/>
      <c r="F47" s="227"/>
      <c r="G47" s="27"/>
      <c r="H47" s="28"/>
      <c r="I47" s="227" t="s">
        <v>8</v>
      </c>
      <c r="J47" s="227"/>
      <c r="K47" s="227"/>
      <c r="L47" s="33"/>
    </row>
    <row r="48" spans="1:12" ht="14.25">
      <c r="A48" s="26"/>
      <c r="B48" s="29"/>
      <c r="C48" s="29"/>
      <c r="D48" s="30" t="s">
        <v>9</v>
      </c>
      <c r="E48" s="31"/>
      <c r="F48" s="30" t="s">
        <v>10</v>
      </c>
      <c r="G48" s="31"/>
      <c r="H48" s="32"/>
      <c r="I48" s="30" t="s">
        <v>9</v>
      </c>
      <c r="J48" s="31"/>
      <c r="K48" s="30" t="s">
        <v>10</v>
      </c>
      <c r="L48" s="33"/>
    </row>
    <row r="49" spans="1:12" ht="14.25">
      <c r="A49" s="26"/>
      <c r="B49" s="29"/>
      <c r="C49" s="29"/>
      <c r="D49" s="30" t="s">
        <v>11</v>
      </c>
      <c r="E49" s="31"/>
      <c r="F49" s="30" t="s">
        <v>12</v>
      </c>
      <c r="G49" s="31"/>
      <c r="H49" s="32"/>
      <c r="I49" s="30" t="s">
        <v>13</v>
      </c>
      <c r="J49" s="31"/>
      <c r="K49" s="30" t="s">
        <v>12</v>
      </c>
      <c r="L49" s="33"/>
    </row>
    <row r="50" spans="1:12" ht="14.25">
      <c r="A50" s="26"/>
      <c r="B50" s="29"/>
      <c r="C50" s="29"/>
      <c r="D50" s="30"/>
      <c r="E50" s="31"/>
      <c r="F50" s="30" t="s">
        <v>11</v>
      </c>
      <c r="G50" s="31"/>
      <c r="H50" s="32"/>
      <c r="I50" s="30"/>
      <c r="J50" s="31"/>
      <c r="K50" s="30" t="s">
        <v>14</v>
      </c>
      <c r="L50" s="33"/>
    </row>
    <row r="51" spans="1:12" ht="14.25">
      <c r="A51" s="26"/>
      <c r="B51" s="29"/>
      <c r="C51" s="29"/>
      <c r="D51" s="34" t="str">
        <f>D18</f>
        <v>31/03/2011</v>
      </c>
      <c r="E51" s="31"/>
      <c r="F51" s="34" t="str">
        <f>F18</f>
        <v>31/03/2010</v>
      </c>
      <c r="G51" s="31"/>
      <c r="H51" s="32"/>
      <c r="I51" s="34" t="str">
        <f>I18</f>
        <v>31/03/2011</v>
      </c>
      <c r="J51" s="31"/>
      <c r="K51" s="34" t="str">
        <f>K18</f>
        <v>31/03/2010</v>
      </c>
      <c r="L51" s="33"/>
    </row>
    <row r="52" spans="1:12" ht="14.25">
      <c r="A52" s="26"/>
      <c r="B52" s="29"/>
      <c r="C52" s="29"/>
      <c r="D52" s="35" t="s">
        <v>17</v>
      </c>
      <c r="E52" s="36"/>
      <c r="F52" s="35" t="s">
        <v>17</v>
      </c>
      <c r="G52" s="36"/>
      <c r="H52" s="37"/>
      <c r="I52" s="35" t="s">
        <v>17</v>
      </c>
      <c r="J52" s="36"/>
      <c r="K52" s="35" t="s">
        <v>17</v>
      </c>
      <c r="L52" s="33"/>
    </row>
    <row r="53" spans="1:12" ht="14.25">
      <c r="A53" s="40">
        <v>1</v>
      </c>
      <c r="B53" s="41" t="s">
        <v>33</v>
      </c>
      <c r="C53" s="29"/>
      <c r="D53" s="74">
        <v>0</v>
      </c>
      <c r="E53" s="75"/>
      <c r="F53" s="74">
        <v>0</v>
      </c>
      <c r="G53" s="76"/>
      <c r="H53" s="75"/>
      <c r="I53" s="74">
        <v>0</v>
      </c>
      <c r="J53" s="76"/>
      <c r="K53" s="74">
        <v>0</v>
      </c>
      <c r="L53" s="33"/>
    </row>
    <row r="54" spans="1:12" ht="14.25">
      <c r="A54" s="46"/>
      <c r="B54" s="47"/>
      <c r="C54" s="29"/>
      <c r="D54" s="77"/>
      <c r="E54" s="75"/>
      <c r="F54" s="77"/>
      <c r="G54" s="76"/>
      <c r="H54" s="75"/>
      <c r="I54" s="77"/>
      <c r="J54" s="76"/>
      <c r="K54" s="77"/>
      <c r="L54" s="33"/>
    </row>
    <row r="55" spans="1:12" ht="14.25">
      <c r="A55" s="40">
        <v>2</v>
      </c>
      <c r="B55" s="41" t="s">
        <v>34</v>
      </c>
      <c r="C55" s="29"/>
      <c r="D55" s="78">
        <f>-'Income statements'!B25</f>
        <v>345</v>
      </c>
      <c r="E55" s="79"/>
      <c r="F55" s="80">
        <f>-'Income statements'!D25</f>
        <v>216</v>
      </c>
      <c r="G55" s="81"/>
      <c r="H55" s="82"/>
      <c r="I55" s="80">
        <f>-'Income statements'!F25</f>
        <v>345</v>
      </c>
      <c r="J55" s="81"/>
      <c r="K55" s="80">
        <f>-'Income statements'!H25</f>
        <v>216</v>
      </c>
      <c r="L55" s="33"/>
    </row>
    <row r="56" spans="1:12" ht="14.25">
      <c r="A56" s="46"/>
      <c r="B56" s="47"/>
      <c r="C56" s="29"/>
      <c r="D56" s="48"/>
      <c r="E56" s="77"/>
      <c r="F56" s="48"/>
      <c r="G56" s="76"/>
      <c r="H56" s="75"/>
      <c r="I56" s="48"/>
      <c r="J56" s="83"/>
      <c r="K56" s="48"/>
      <c r="L56" s="33"/>
    </row>
    <row r="57" spans="1:12" ht="14.25">
      <c r="A57" s="84"/>
      <c r="B57" s="3"/>
      <c r="C57" s="3"/>
      <c r="D57" s="85"/>
      <c r="E57" s="85"/>
      <c r="F57" s="85"/>
      <c r="G57" s="85"/>
      <c r="H57" s="85"/>
      <c r="I57" s="85"/>
      <c r="J57" s="85"/>
      <c r="K57" s="85"/>
      <c r="L57" s="4"/>
    </row>
    <row r="58" spans="1:12" ht="14.25">
      <c r="A58" s="69"/>
      <c r="B58" s="230"/>
      <c r="C58" s="230"/>
      <c r="D58" s="230"/>
      <c r="E58" s="230"/>
      <c r="F58" s="230"/>
      <c r="G58" s="230"/>
      <c r="H58" s="230"/>
      <c r="I58" s="230"/>
      <c r="J58" s="230"/>
      <c r="K58" s="230"/>
      <c r="L58" s="29"/>
    </row>
    <row r="59" spans="1:12" ht="14.25">
      <c r="A59" s="86"/>
      <c r="B59" s="86"/>
      <c r="C59" s="86"/>
      <c r="D59" s="86"/>
      <c r="E59" s="86"/>
      <c r="F59" s="86"/>
      <c r="G59" s="86"/>
      <c r="H59" s="86"/>
      <c r="I59" s="86"/>
      <c r="J59" s="86"/>
      <c r="K59" s="86"/>
      <c r="L59" s="86"/>
    </row>
    <row r="60" spans="1:12" ht="14.25">
      <c r="A60" s="86"/>
      <c r="B60" s="86"/>
      <c r="C60" s="86"/>
      <c r="D60" s="86"/>
      <c r="E60" s="86"/>
      <c r="F60" s="86"/>
      <c r="G60" s="86"/>
      <c r="H60" s="86"/>
      <c r="I60" s="86"/>
      <c r="J60" s="86"/>
      <c r="K60" s="86"/>
      <c r="L60" s="86"/>
    </row>
    <row r="61" spans="1:12" ht="14.25">
      <c r="A61" s="86"/>
      <c r="B61" s="86"/>
      <c r="C61" s="86"/>
      <c r="D61" s="86"/>
      <c r="E61" s="86"/>
      <c r="F61" s="86"/>
      <c r="G61" s="86"/>
      <c r="H61" s="86"/>
      <c r="I61" s="86"/>
      <c r="J61" s="86"/>
      <c r="K61" s="86"/>
      <c r="L61" s="86"/>
    </row>
    <row r="62" spans="1:12" ht="14.25">
      <c r="A62" s="86"/>
      <c r="B62" s="86"/>
      <c r="C62" s="86"/>
      <c r="D62" s="86"/>
      <c r="E62" s="86"/>
      <c r="F62" s="86"/>
      <c r="G62" s="86"/>
      <c r="H62" s="86"/>
      <c r="I62" s="86"/>
      <c r="J62" s="86"/>
      <c r="K62" s="86"/>
      <c r="L62" s="86"/>
    </row>
    <row r="63" spans="1:12" ht="14.25">
      <c r="A63" s="86"/>
      <c r="B63" s="86"/>
      <c r="C63" s="86"/>
      <c r="D63" s="86"/>
      <c r="E63" s="86"/>
      <c r="F63" s="86"/>
      <c r="G63" s="86"/>
      <c r="H63" s="86"/>
      <c r="I63" s="86"/>
      <c r="J63" s="86"/>
      <c r="K63" s="86"/>
      <c r="L63" s="86"/>
    </row>
    <row r="64" spans="1:12" ht="14.25">
      <c r="A64" s="86"/>
      <c r="B64" s="86"/>
      <c r="C64" s="86"/>
      <c r="D64" s="86"/>
      <c r="E64" s="86"/>
      <c r="F64" s="86"/>
      <c r="G64" s="86"/>
      <c r="H64" s="86"/>
      <c r="I64" s="86"/>
      <c r="J64" s="86"/>
      <c r="K64" s="86"/>
      <c r="L64" s="86"/>
    </row>
    <row r="65" spans="1:12" ht="14.25">
      <c r="A65" s="86"/>
      <c r="B65" s="86"/>
      <c r="C65" s="86"/>
      <c r="D65" s="86"/>
      <c r="E65" s="86"/>
      <c r="F65" s="86"/>
      <c r="G65" s="86"/>
      <c r="H65" s="86"/>
      <c r="I65" s="86"/>
      <c r="J65" s="86"/>
      <c r="K65" s="86"/>
      <c r="L65" s="86"/>
    </row>
    <row r="66" spans="1:12" ht="14.25">
      <c r="A66" s="86"/>
      <c r="B66" s="86"/>
      <c r="C66" s="86"/>
      <c r="D66" s="86"/>
      <c r="E66" s="86"/>
      <c r="F66" s="86"/>
      <c r="G66" s="86"/>
      <c r="H66" s="86"/>
      <c r="I66" s="86"/>
      <c r="J66" s="86"/>
      <c r="K66" s="86"/>
      <c r="L66" s="86"/>
    </row>
    <row r="67" spans="1:12" ht="14.25">
      <c r="A67" s="86"/>
      <c r="B67" s="86"/>
      <c r="C67" s="86"/>
      <c r="D67" s="86"/>
      <c r="E67" s="86"/>
      <c r="F67" s="86"/>
      <c r="G67" s="86"/>
      <c r="H67" s="86"/>
      <c r="I67" s="86"/>
      <c r="J67" s="86"/>
      <c r="K67" s="86"/>
      <c r="L67" s="86"/>
    </row>
    <row r="68" spans="1:12" ht="14.25">
      <c r="A68" s="86"/>
      <c r="B68" s="86"/>
      <c r="C68" s="86"/>
      <c r="D68" s="86"/>
      <c r="E68" s="86"/>
      <c r="F68" s="86"/>
      <c r="G68" s="86"/>
      <c r="H68" s="86"/>
      <c r="I68" s="86"/>
      <c r="J68" s="86"/>
      <c r="K68" s="86"/>
      <c r="L68" s="86"/>
    </row>
    <row r="69" spans="1:12" ht="14.25">
      <c r="A69" s="86"/>
      <c r="B69" s="86"/>
      <c r="C69" s="86"/>
      <c r="D69" s="86"/>
      <c r="E69" s="86"/>
      <c r="F69" s="86"/>
      <c r="G69" s="86"/>
      <c r="H69" s="86"/>
      <c r="I69" s="86"/>
      <c r="J69" s="86"/>
      <c r="K69" s="86"/>
      <c r="L69" s="86"/>
    </row>
    <row r="70" spans="1:12" ht="14.25">
      <c r="A70" s="86"/>
      <c r="B70" s="86"/>
      <c r="C70" s="86"/>
      <c r="D70" s="86"/>
      <c r="E70" s="86"/>
      <c r="F70" s="86"/>
      <c r="G70" s="86"/>
      <c r="H70" s="86"/>
      <c r="I70" s="86"/>
      <c r="J70" s="86"/>
      <c r="K70" s="86"/>
      <c r="L70" s="86"/>
    </row>
    <row r="71" spans="1:12" ht="14.25">
      <c r="A71" s="86"/>
      <c r="B71" s="86"/>
      <c r="C71" s="86"/>
      <c r="D71" s="86"/>
      <c r="E71" s="86"/>
      <c r="F71" s="86"/>
      <c r="G71" s="86"/>
      <c r="H71" s="86"/>
      <c r="I71" s="86"/>
      <c r="J71" s="86"/>
      <c r="K71" s="86"/>
      <c r="L71" s="86"/>
    </row>
    <row r="72" spans="1:12" ht="14.25">
      <c r="A72" s="86"/>
      <c r="B72" s="86"/>
      <c r="C72" s="86"/>
      <c r="D72" s="86"/>
      <c r="E72" s="86"/>
      <c r="F72" s="86"/>
      <c r="G72" s="86"/>
      <c r="H72" s="86"/>
      <c r="I72" s="86"/>
      <c r="J72" s="86"/>
      <c r="K72" s="86"/>
      <c r="L72" s="86"/>
    </row>
    <row r="73" spans="1:12" ht="14.25">
      <c r="A73" s="86"/>
      <c r="B73" s="86"/>
      <c r="C73" s="86"/>
      <c r="D73" s="86"/>
      <c r="E73" s="86"/>
      <c r="F73" s="86"/>
      <c r="G73" s="86"/>
      <c r="H73" s="86"/>
      <c r="I73" s="86"/>
      <c r="J73" s="86"/>
      <c r="K73" s="86"/>
      <c r="L73" s="86"/>
    </row>
    <row r="74" spans="1:12" ht="14.25">
      <c r="A74" s="86"/>
      <c r="B74" s="86"/>
      <c r="C74" s="86"/>
      <c r="D74" s="86"/>
      <c r="E74" s="86"/>
      <c r="F74" s="86"/>
      <c r="G74" s="86"/>
      <c r="H74" s="86"/>
      <c r="I74" s="86"/>
      <c r="J74" s="86"/>
      <c r="K74" s="86"/>
      <c r="L74" s="86"/>
    </row>
    <row r="75" spans="1:12" ht="14.25">
      <c r="A75" s="86"/>
      <c r="B75" s="86"/>
      <c r="C75" s="86"/>
      <c r="D75" s="86"/>
      <c r="E75" s="86"/>
      <c r="F75" s="86"/>
      <c r="G75" s="86"/>
      <c r="H75" s="86"/>
      <c r="I75" s="86"/>
      <c r="J75" s="86"/>
      <c r="K75" s="86"/>
      <c r="L75" s="86"/>
    </row>
    <row r="76" spans="1:12" ht="14.25">
      <c r="A76" s="86"/>
      <c r="B76" s="86"/>
      <c r="C76" s="86"/>
      <c r="D76" s="86"/>
      <c r="E76" s="86"/>
      <c r="F76" s="86"/>
      <c r="G76" s="86"/>
      <c r="H76" s="86"/>
      <c r="I76" s="86"/>
      <c r="J76" s="86"/>
      <c r="K76" s="86"/>
      <c r="L76" s="86"/>
    </row>
    <row r="77" spans="1:12" ht="14.25">
      <c r="A77" s="86"/>
      <c r="B77" s="86"/>
      <c r="C77" s="86"/>
      <c r="D77" s="86"/>
      <c r="E77" s="86"/>
      <c r="F77" s="86"/>
      <c r="G77" s="86"/>
      <c r="H77" s="86"/>
      <c r="I77" s="86"/>
      <c r="J77" s="86"/>
      <c r="K77" s="86"/>
      <c r="L77" s="86"/>
    </row>
    <row r="78" spans="1:12" ht="14.25">
      <c r="A78" s="86"/>
      <c r="B78" s="86"/>
      <c r="C78" s="86"/>
      <c r="D78" s="86"/>
      <c r="E78" s="86"/>
      <c r="F78" s="86"/>
      <c r="G78" s="86"/>
      <c r="H78" s="86"/>
      <c r="I78" s="86"/>
      <c r="J78" s="86"/>
      <c r="K78" s="86"/>
      <c r="L78" s="86"/>
    </row>
    <row r="79" spans="1:12" ht="14.25">
      <c r="A79" s="86"/>
      <c r="B79" s="86"/>
      <c r="C79" s="86"/>
      <c r="D79" s="86"/>
      <c r="E79" s="86"/>
      <c r="F79" s="86"/>
      <c r="G79" s="86"/>
      <c r="H79" s="86"/>
      <c r="I79" s="86"/>
      <c r="J79" s="86"/>
      <c r="K79" s="86"/>
      <c r="L79" s="86"/>
    </row>
    <row r="80" spans="1:12" ht="14.25">
      <c r="A80" s="86"/>
      <c r="B80" s="86"/>
      <c r="C80" s="86"/>
      <c r="D80" s="86"/>
      <c r="E80" s="86"/>
      <c r="F80" s="86"/>
      <c r="G80" s="86"/>
      <c r="H80" s="86"/>
      <c r="I80" s="86"/>
      <c r="J80" s="86"/>
      <c r="K80" s="86"/>
      <c r="L80" s="86"/>
    </row>
    <row r="81" spans="1:12" ht="14.25">
      <c r="A81" s="86"/>
      <c r="B81" s="86"/>
      <c r="C81" s="86"/>
      <c r="D81" s="86"/>
      <c r="E81" s="86"/>
      <c r="F81" s="86"/>
      <c r="G81" s="86"/>
      <c r="H81" s="86"/>
      <c r="I81" s="86"/>
      <c r="J81" s="86"/>
      <c r="K81" s="86"/>
      <c r="L81" s="86"/>
    </row>
    <row r="82" spans="1:12" ht="14.25">
      <c r="A82" s="86"/>
      <c r="B82" s="86"/>
      <c r="C82" s="86"/>
      <c r="D82" s="86"/>
      <c r="E82" s="86"/>
      <c r="F82" s="86"/>
      <c r="G82" s="86"/>
      <c r="H82" s="86"/>
      <c r="I82" s="86"/>
      <c r="J82" s="86"/>
      <c r="K82" s="86"/>
      <c r="L82" s="86"/>
    </row>
    <row r="83" spans="1:12" ht="14.25">
      <c r="A83" s="86"/>
      <c r="B83" s="86"/>
      <c r="C83" s="86"/>
      <c r="D83" s="86"/>
      <c r="E83" s="86"/>
      <c r="F83" s="86"/>
      <c r="G83" s="86"/>
      <c r="H83" s="86"/>
      <c r="I83" s="86"/>
      <c r="J83" s="86"/>
      <c r="K83" s="86"/>
      <c r="L83" s="86"/>
    </row>
    <row r="84" spans="1:12" ht="14.25">
      <c r="A84" s="86"/>
      <c r="B84" s="86"/>
      <c r="C84" s="86"/>
      <c r="D84" s="86"/>
      <c r="E84" s="86"/>
      <c r="F84" s="86"/>
      <c r="G84" s="86"/>
      <c r="H84" s="86"/>
      <c r="I84" s="86"/>
      <c r="J84" s="86"/>
      <c r="K84" s="86"/>
      <c r="L84" s="86"/>
    </row>
    <row r="85" spans="1:12" ht="14.25">
      <c r="A85" s="86"/>
      <c r="B85" s="86"/>
      <c r="C85" s="86"/>
      <c r="D85" s="86"/>
      <c r="E85" s="86"/>
      <c r="F85" s="86"/>
      <c r="G85" s="86"/>
      <c r="H85" s="86"/>
      <c r="I85" s="86"/>
      <c r="J85" s="86"/>
      <c r="K85" s="86"/>
      <c r="L85" s="86"/>
    </row>
    <row r="86" spans="1:12" ht="14.25">
      <c r="A86" s="86"/>
      <c r="B86" s="86"/>
      <c r="C86" s="86"/>
      <c r="D86" s="86"/>
      <c r="E86" s="86"/>
      <c r="F86" s="86"/>
      <c r="G86" s="86"/>
      <c r="H86" s="86"/>
      <c r="I86" s="86"/>
      <c r="J86" s="86"/>
      <c r="K86" s="86"/>
      <c r="L86" s="86"/>
    </row>
    <row r="87" spans="1:12" ht="14.25">
      <c r="A87" s="86"/>
      <c r="B87" s="86"/>
      <c r="C87" s="86"/>
      <c r="D87" s="86"/>
      <c r="E87" s="86"/>
      <c r="F87" s="86"/>
      <c r="G87" s="86"/>
      <c r="H87" s="86"/>
      <c r="I87" s="86"/>
      <c r="J87" s="86"/>
      <c r="K87" s="86"/>
      <c r="L87" s="86"/>
    </row>
    <row r="88" spans="1:12" ht="14.25">
      <c r="A88" s="86"/>
      <c r="B88" s="86"/>
      <c r="C88" s="86"/>
      <c r="D88" s="86"/>
      <c r="E88" s="86"/>
      <c r="F88" s="86"/>
      <c r="G88" s="86"/>
      <c r="H88" s="86"/>
      <c r="I88" s="86"/>
      <c r="J88" s="86"/>
      <c r="K88" s="86"/>
      <c r="L88" s="86"/>
    </row>
    <row r="89" spans="1:12" ht="14.25">
      <c r="A89" s="86"/>
      <c r="B89" s="86"/>
      <c r="C89" s="86"/>
      <c r="D89" s="86"/>
      <c r="E89" s="86"/>
      <c r="F89" s="86"/>
      <c r="G89" s="86"/>
      <c r="H89" s="86"/>
      <c r="I89" s="86"/>
      <c r="J89" s="86"/>
      <c r="K89" s="86"/>
      <c r="L89" s="86"/>
    </row>
    <row r="90" spans="1:12" ht="14.25">
      <c r="A90" s="86"/>
      <c r="B90" s="86"/>
      <c r="C90" s="86"/>
      <c r="D90" s="86"/>
      <c r="E90" s="86"/>
      <c r="F90" s="86"/>
      <c r="G90" s="86"/>
      <c r="H90" s="86"/>
      <c r="I90" s="86"/>
      <c r="J90" s="86"/>
      <c r="K90" s="86"/>
      <c r="L90" s="86"/>
    </row>
    <row r="91" spans="1:12" ht="14.25">
      <c r="A91" s="86"/>
      <c r="B91" s="86"/>
      <c r="C91" s="86"/>
      <c r="D91" s="86"/>
      <c r="E91" s="86"/>
      <c r="F91" s="86"/>
      <c r="G91" s="86"/>
      <c r="H91" s="86"/>
      <c r="I91" s="86"/>
      <c r="J91" s="86"/>
      <c r="K91" s="86"/>
      <c r="L91" s="86"/>
    </row>
    <row r="92" spans="1:12" ht="14.25">
      <c r="A92" s="86"/>
      <c r="B92" s="86"/>
      <c r="C92" s="86"/>
      <c r="D92" s="86"/>
      <c r="E92" s="86"/>
      <c r="F92" s="86"/>
      <c r="G92" s="86"/>
      <c r="H92" s="86"/>
      <c r="I92" s="86"/>
      <c r="J92" s="86"/>
      <c r="K92" s="86"/>
      <c r="L92" s="86"/>
    </row>
    <row r="93" spans="1:12" ht="14.25">
      <c r="A93" s="86"/>
      <c r="B93" s="86"/>
      <c r="C93" s="86"/>
      <c r="D93" s="86"/>
      <c r="E93" s="86"/>
      <c r="F93" s="86"/>
      <c r="G93" s="86"/>
      <c r="H93" s="86"/>
      <c r="I93" s="86"/>
      <c r="J93" s="86"/>
      <c r="K93" s="86"/>
      <c r="L93" s="86"/>
    </row>
    <row r="94" spans="1:12" ht="14.25">
      <c r="A94" s="86"/>
      <c r="B94" s="86"/>
      <c r="C94" s="86"/>
      <c r="D94" s="86"/>
      <c r="E94" s="86"/>
      <c r="F94" s="86"/>
      <c r="G94" s="86"/>
      <c r="H94" s="86"/>
      <c r="I94" s="86"/>
      <c r="J94" s="86"/>
      <c r="K94" s="86"/>
      <c r="L94" s="86"/>
    </row>
    <row r="95" spans="1:12" ht="14.25">
      <c r="A95" s="86"/>
      <c r="B95" s="86"/>
      <c r="C95" s="86"/>
      <c r="D95" s="86"/>
      <c r="E95" s="86"/>
      <c r="F95" s="86"/>
      <c r="G95" s="86"/>
      <c r="H95" s="86"/>
      <c r="I95" s="86"/>
      <c r="J95" s="86"/>
      <c r="K95" s="86"/>
      <c r="L95" s="86"/>
    </row>
    <row r="96" spans="1:12" ht="14.25">
      <c r="A96" s="86"/>
      <c r="B96" s="86"/>
      <c r="C96" s="86"/>
      <c r="D96" s="86"/>
      <c r="E96" s="86"/>
      <c r="F96" s="86"/>
      <c r="G96" s="86"/>
      <c r="H96" s="86"/>
      <c r="I96" s="86"/>
      <c r="J96" s="86"/>
      <c r="K96" s="86"/>
      <c r="L96" s="86"/>
    </row>
    <row r="97" spans="1:12" ht="14.25">
      <c r="A97" s="86"/>
      <c r="B97" s="86"/>
      <c r="C97" s="86"/>
      <c r="D97" s="86"/>
      <c r="E97" s="86"/>
      <c r="F97" s="86"/>
      <c r="G97" s="86"/>
      <c r="H97" s="86"/>
      <c r="I97" s="86"/>
      <c r="J97" s="86"/>
      <c r="K97" s="86"/>
      <c r="L97" s="86"/>
    </row>
    <row r="98" spans="1:12" ht="14.25">
      <c r="A98" s="86"/>
      <c r="B98" s="86"/>
      <c r="C98" s="86"/>
      <c r="D98" s="86"/>
      <c r="E98" s="86"/>
      <c r="F98" s="86"/>
      <c r="G98" s="86"/>
      <c r="H98" s="86"/>
      <c r="I98" s="86"/>
      <c r="J98" s="86"/>
      <c r="K98" s="86"/>
      <c r="L98" s="86"/>
    </row>
    <row r="99" spans="1:12" ht="14.25">
      <c r="A99" s="86"/>
      <c r="B99" s="86"/>
      <c r="C99" s="86"/>
      <c r="D99" s="86"/>
      <c r="E99" s="86"/>
      <c r="F99" s="86"/>
      <c r="G99" s="86"/>
      <c r="H99" s="86"/>
      <c r="I99" s="86"/>
      <c r="J99" s="86"/>
      <c r="K99" s="86"/>
      <c r="L99" s="86"/>
    </row>
    <row r="100" spans="1:12" ht="14.25">
      <c r="A100" s="86"/>
      <c r="B100" s="86"/>
      <c r="C100" s="86"/>
      <c r="D100" s="86"/>
      <c r="E100" s="86"/>
      <c r="F100" s="86"/>
      <c r="G100" s="86"/>
      <c r="H100" s="86"/>
      <c r="I100" s="86"/>
      <c r="J100" s="86"/>
      <c r="K100" s="86"/>
      <c r="L100" s="86"/>
    </row>
    <row r="101" spans="1:12" ht="14.25">
      <c r="A101" s="86"/>
      <c r="B101" s="86"/>
      <c r="C101" s="86"/>
      <c r="D101" s="86"/>
      <c r="E101" s="86"/>
      <c r="F101" s="86"/>
      <c r="G101" s="86"/>
      <c r="H101" s="86"/>
      <c r="I101" s="86"/>
      <c r="J101" s="86"/>
      <c r="K101" s="86"/>
      <c r="L101" s="86"/>
    </row>
    <row r="102" spans="1:12" ht="14.25">
      <c r="A102" s="86"/>
      <c r="B102" s="86"/>
      <c r="C102" s="86"/>
      <c r="D102" s="86"/>
      <c r="E102" s="86"/>
      <c r="F102" s="86"/>
      <c r="G102" s="86"/>
      <c r="H102" s="86"/>
      <c r="I102" s="86"/>
      <c r="J102" s="86"/>
      <c r="K102" s="86"/>
      <c r="L102" s="86"/>
    </row>
    <row r="103" spans="1:12" ht="14.25">
      <c r="A103" s="86"/>
      <c r="B103" s="86"/>
      <c r="C103" s="86"/>
      <c r="D103" s="86"/>
      <c r="E103" s="86"/>
      <c r="F103" s="86"/>
      <c r="G103" s="86"/>
      <c r="H103" s="86"/>
      <c r="I103" s="86"/>
      <c r="J103" s="86"/>
      <c r="K103" s="86"/>
      <c r="L103" s="86"/>
    </row>
    <row r="104" spans="1:12" ht="14.25">
      <c r="A104" s="86"/>
      <c r="B104" s="86"/>
      <c r="C104" s="86"/>
      <c r="D104" s="86"/>
      <c r="E104" s="86"/>
      <c r="F104" s="86"/>
      <c r="G104" s="86"/>
      <c r="H104" s="86"/>
      <c r="I104" s="86"/>
      <c r="J104" s="86"/>
      <c r="K104" s="86"/>
      <c r="L104" s="86"/>
    </row>
    <row r="105" spans="1:12" ht="14.25">
      <c r="A105" s="86"/>
      <c r="B105" s="86"/>
      <c r="C105" s="86"/>
      <c r="D105" s="86"/>
      <c r="E105" s="86"/>
      <c r="F105" s="86"/>
      <c r="G105" s="86"/>
      <c r="H105" s="86"/>
      <c r="I105" s="86"/>
      <c r="J105" s="86"/>
      <c r="K105" s="86"/>
      <c r="L105" s="86"/>
    </row>
    <row r="106" spans="1:12" ht="14.25">
      <c r="A106" s="86"/>
      <c r="B106" s="86"/>
      <c r="C106" s="86"/>
      <c r="D106" s="86"/>
      <c r="E106" s="86"/>
      <c r="F106" s="86"/>
      <c r="G106" s="86"/>
      <c r="H106" s="86"/>
      <c r="I106" s="86"/>
      <c r="J106" s="86"/>
      <c r="K106" s="86"/>
      <c r="L106" s="86"/>
    </row>
    <row r="107" spans="1:12" ht="14.25">
      <c r="A107" s="86"/>
      <c r="B107" s="86"/>
      <c r="C107" s="86"/>
      <c r="D107" s="86"/>
      <c r="E107" s="86"/>
      <c r="F107" s="86"/>
      <c r="G107" s="86"/>
      <c r="H107" s="86"/>
      <c r="I107" s="86"/>
      <c r="J107" s="86"/>
      <c r="K107" s="86"/>
      <c r="L107" s="86"/>
    </row>
    <row r="108" spans="1:12" ht="14.25">
      <c r="A108" s="86"/>
      <c r="B108" s="86"/>
      <c r="C108" s="86"/>
      <c r="D108" s="86"/>
      <c r="E108" s="86"/>
      <c r="F108" s="86"/>
      <c r="G108" s="86"/>
      <c r="H108" s="86"/>
      <c r="I108" s="86"/>
      <c r="J108" s="86"/>
      <c r="K108" s="86"/>
      <c r="L108" s="86"/>
    </row>
    <row r="109" spans="1:12" ht="14.25">
      <c r="A109" s="86"/>
      <c r="B109" s="86"/>
      <c r="C109" s="86"/>
      <c r="D109" s="86"/>
      <c r="E109" s="86"/>
      <c r="F109" s="86"/>
      <c r="G109" s="86"/>
      <c r="H109" s="86"/>
      <c r="I109" s="86"/>
      <c r="J109" s="86"/>
      <c r="K109" s="86"/>
      <c r="L109" s="86"/>
    </row>
    <row r="110" spans="1:12" ht="14.25">
      <c r="A110" s="86"/>
      <c r="B110" s="86"/>
      <c r="C110" s="86"/>
      <c r="D110" s="86"/>
      <c r="E110" s="86"/>
      <c r="F110" s="86"/>
      <c r="G110" s="86"/>
      <c r="H110" s="86"/>
      <c r="I110" s="86"/>
      <c r="J110" s="86"/>
      <c r="K110" s="86"/>
      <c r="L110" s="86"/>
    </row>
    <row r="111" spans="1:12" ht="14.25">
      <c r="A111" s="86"/>
      <c r="B111" s="86"/>
      <c r="C111" s="86"/>
      <c r="D111" s="86"/>
      <c r="E111" s="86"/>
      <c r="F111" s="86"/>
      <c r="G111" s="86"/>
      <c r="H111" s="86"/>
      <c r="I111" s="86"/>
      <c r="J111" s="86"/>
      <c r="K111" s="86"/>
      <c r="L111" s="86"/>
    </row>
    <row r="112" spans="1:12" ht="14.25">
      <c r="A112" s="86"/>
      <c r="B112" s="86"/>
      <c r="C112" s="86"/>
      <c r="D112" s="86"/>
      <c r="E112" s="86"/>
      <c r="F112" s="86"/>
      <c r="G112" s="86"/>
      <c r="H112" s="86"/>
      <c r="I112" s="86"/>
      <c r="J112" s="86"/>
      <c r="K112" s="86"/>
      <c r="L112" s="86"/>
    </row>
    <row r="113" spans="1:12" ht="14.25">
      <c r="A113" s="86"/>
      <c r="B113" s="86"/>
      <c r="C113" s="86"/>
      <c r="D113" s="86"/>
      <c r="E113" s="86"/>
      <c r="F113" s="86"/>
      <c r="G113" s="86"/>
      <c r="H113" s="86"/>
      <c r="I113" s="86"/>
      <c r="J113" s="86"/>
      <c r="K113" s="86"/>
      <c r="L113" s="86"/>
    </row>
    <row r="114" spans="1:12" ht="14.25">
      <c r="A114" s="86"/>
      <c r="B114" s="86"/>
      <c r="C114" s="86"/>
      <c r="D114" s="86"/>
      <c r="E114" s="86"/>
      <c r="F114" s="86"/>
      <c r="G114" s="86"/>
      <c r="H114" s="86"/>
      <c r="I114" s="86"/>
      <c r="J114" s="86"/>
      <c r="K114" s="86"/>
      <c r="L114" s="86"/>
    </row>
    <row r="115" spans="1:12" ht="14.25">
      <c r="A115" s="86"/>
      <c r="B115" s="86"/>
      <c r="C115" s="86"/>
      <c r="D115" s="86"/>
      <c r="E115" s="86"/>
      <c r="F115" s="86"/>
      <c r="G115" s="86"/>
      <c r="H115" s="86"/>
      <c r="I115" s="86"/>
      <c r="J115" s="86"/>
      <c r="K115" s="86"/>
      <c r="L115" s="86"/>
    </row>
    <row r="116" spans="1:12" ht="14.25">
      <c r="A116" s="86"/>
      <c r="B116" s="86"/>
      <c r="C116" s="86"/>
      <c r="D116" s="86"/>
      <c r="E116" s="86"/>
      <c r="F116" s="86"/>
      <c r="G116" s="86"/>
      <c r="H116" s="86"/>
      <c r="I116" s="86"/>
      <c r="J116" s="86"/>
      <c r="K116" s="86"/>
      <c r="L116" s="86"/>
    </row>
    <row r="117" spans="1:12" ht="14.25">
      <c r="A117" s="86"/>
      <c r="B117" s="86"/>
      <c r="C117" s="86"/>
      <c r="D117" s="86"/>
      <c r="E117" s="86"/>
      <c r="F117" s="86"/>
      <c r="G117" s="86"/>
      <c r="H117" s="86"/>
      <c r="I117" s="86"/>
      <c r="J117" s="86"/>
      <c r="K117" s="86"/>
      <c r="L117" s="86"/>
    </row>
    <row r="118" spans="1:12" ht="14.25">
      <c r="A118" s="86"/>
      <c r="B118" s="86"/>
      <c r="C118" s="86"/>
      <c r="D118" s="86"/>
      <c r="E118" s="86"/>
      <c r="F118" s="86"/>
      <c r="G118" s="86"/>
      <c r="H118" s="86"/>
      <c r="I118" s="86"/>
      <c r="J118" s="86"/>
      <c r="K118" s="86"/>
      <c r="L118" s="86"/>
    </row>
    <row r="119" spans="1:12" ht="14.25">
      <c r="A119" s="86"/>
      <c r="B119" s="86"/>
      <c r="C119" s="86"/>
      <c r="D119" s="86"/>
      <c r="E119" s="86"/>
      <c r="F119" s="86"/>
      <c r="G119" s="86"/>
      <c r="H119" s="86"/>
      <c r="I119" s="86"/>
      <c r="J119" s="86"/>
      <c r="K119" s="86"/>
      <c r="L119" s="86"/>
    </row>
    <row r="120" spans="1:12" ht="14.25">
      <c r="A120" s="86"/>
      <c r="B120" s="86"/>
      <c r="C120" s="86"/>
      <c r="D120" s="86"/>
      <c r="E120" s="86"/>
      <c r="F120" s="86"/>
      <c r="G120" s="86"/>
      <c r="H120" s="86"/>
      <c r="I120" s="86"/>
      <c r="J120" s="86"/>
      <c r="K120" s="86"/>
      <c r="L120" s="86"/>
    </row>
    <row r="121" spans="1:12" ht="14.25">
      <c r="A121" s="86"/>
      <c r="B121" s="86"/>
      <c r="C121" s="86"/>
      <c r="D121" s="86"/>
      <c r="E121" s="86"/>
      <c r="F121" s="86"/>
      <c r="G121" s="86"/>
      <c r="H121" s="86"/>
      <c r="I121" s="86"/>
      <c r="J121" s="86"/>
      <c r="K121" s="86"/>
      <c r="L121" s="86"/>
    </row>
    <row r="122" spans="1:12" ht="14.25">
      <c r="A122" s="86"/>
      <c r="B122" s="86"/>
      <c r="C122" s="86"/>
      <c r="D122" s="86"/>
      <c r="E122" s="86"/>
      <c r="F122" s="86"/>
      <c r="G122" s="86"/>
      <c r="H122" s="86"/>
      <c r="I122" s="86"/>
      <c r="J122" s="86"/>
      <c r="K122" s="86"/>
      <c r="L122" s="86"/>
    </row>
    <row r="123" spans="1:12" ht="14.25">
      <c r="A123" s="86"/>
      <c r="B123" s="86"/>
      <c r="C123" s="86"/>
      <c r="D123" s="86"/>
      <c r="E123" s="86"/>
      <c r="F123" s="86"/>
      <c r="G123" s="86"/>
      <c r="H123" s="86"/>
      <c r="I123" s="86"/>
      <c r="J123" s="86"/>
      <c r="K123" s="86"/>
      <c r="L123" s="86"/>
    </row>
    <row r="124" spans="1:12" ht="14.25">
      <c r="A124" s="86"/>
      <c r="B124" s="86"/>
      <c r="C124" s="86"/>
      <c r="D124" s="86"/>
      <c r="E124" s="86"/>
      <c r="F124" s="86"/>
      <c r="G124" s="86"/>
      <c r="H124" s="86"/>
      <c r="I124" s="86"/>
      <c r="J124" s="86"/>
      <c r="K124" s="86"/>
      <c r="L124" s="86"/>
    </row>
    <row r="125" spans="1:12" ht="14.25">
      <c r="A125" s="86"/>
      <c r="B125" s="86"/>
      <c r="C125" s="86"/>
      <c r="D125" s="86"/>
      <c r="E125" s="86"/>
      <c r="F125" s="86"/>
      <c r="G125" s="86"/>
      <c r="H125" s="86"/>
      <c r="I125" s="86"/>
      <c r="J125" s="86"/>
      <c r="K125" s="86"/>
      <c r="L125" s="86"/>
    </row>
    <row r="126" spans="1:12" ht="14.25">
      <c r="A126" s="86"/>
      <c r="B126" s="86"/>
      <c r="C126" s="86"/>
      <c r="D126" s="86"/>
      <c r="E126" s="86"/>
      <c r="F126" s="86"/>
      <c r="G126" s="86"/>
      <c r="H126" s="86"/>
      <c r="I126" s="86"/>
      <c r="J126" s="86"/>
      <c r="K126" s="86"/>
      <c r="L126" s="86"/>
    </row>
    <row r="127" spans="1:12" ht="14.25">
      <c r="A127" s="86"/>
      <c r="B127" s="86"/>
      <c r="C127" s="86"/>
      <c r="D127" s="86"/>
      <c r="E127" s="86"/>
      <c r="F127" s="86"/>
      <c r="G127" s="86"/>
      <c r="H127" s="86"/>
      <c r="I127" s="86"/>
      <c r="J127" s="86"/>
      <c r="K127" s="86"/>
      <c r="L127" s="86"/>
    </row>
    <row r="128" spans="1:12" ht="14.25">
      <c r="A128" s="86"/>
      <c r="B128" s="86"/>
      <c r="C128" s="86"/>
      <c r="D128" s="86"/>
      <c r="E128" s="86"/>
      <c r="F128" s="86"/>
      <c r="G128" s="86"/>
      <c r="H128" s="86"/>
      <c r="I128" s="86"/>
      <c r="J128" s="86"/>
      <c r="K128" s="86"/>
      <c r="L128" s="86"/>
    </row>
    <row r="129" spans="1:12" ht="14.25">
      <c r="A129" s="86"/>
      <c r="B129" s="86"/>
      <c r="C129" s="86"/>
      <c r="D129" s="86"/>
      <c r="E129" s="86"/>
      <c r="F129" s="86"/>
      <c r="G129" s="86"/>
      <c r="H129" s="86"/>
      <c r="I129" s="86"/>
      <c r="J129" s="86"/>
      <c r="K129" s="86"/>
      <c r="L129" s="86"/>
    </row>
    <row r="130" spans="1:12" ht="14.25">
      <c r="A130" s="86"/>
      <c r="B130" s="86"/>
      <c r="C130" s="86"/>
      <c r="D130" s="86"/>
      <c r="E130" s="86"/>
      <c r="F130" s="86"/>
      <c r="G130" s="86"/>
      <c r="H130" s="86"/>
      <c r="I130" s="86"/>
      <c r="J130" s="86"/>
      <c r="K130" s="86"/>
      <c r="L130" s="86"/>
    </row>
    <row r="131" spans="1:12" ht="14.25">
      <c r="A131" s="86"/>
      <c r="B131" s="86"/>
      <c r="C131" s="86"/>
      <c r="D131" s="86"/>
      <c r="E131" s="86"/>
      <c r="F131" s="86"/>
      <c r="G131" s="86"/>
      <c r="H131" s="86"/>
      <c r="I131" s="86"/>
      <c r="J131" s="86"/>
      <c r="K131" s="86"/>
      <c r="L131" s="86"/>
    </row>
    <row r="132" spans="1:12" ht="14.25">
      <c r="A132" s="86"/>
      <c r="B132" s="86"/>
      <c r="C132" s="86"/>
      <c r="D132" s="86"/>
      <c r="E132" s="86"/>
      <c r="F132" s="86"/>
      <c r="G132" s="86"/>
      <c r="H132" s="86"/>
      <c r="I132" s="86"/>
      <c r="J132" s="86"/>
      <c r="K132" s="86"/>
      <c r="L132" s="86"/>
    </row>
    <row r="133" spans="1:12" ht="14.25">
      <c r="A133" s="86"/>
      <c r="B133" s="86"/>
      <c r="C133" s="86"/>
      <c r="D133" s="86"/>
      <c r="E133" s="86"/>
      <c r="F133" s="86"/>
      <c r="G133" s="86"/>
      <c r="H133" s="86"/>
      <c r="I133" s="86"/>
      <c r="J133" s="86"/>
      <c r="K133" s="86"/>
      <c r="L133" s="86"/>
    </row>
    <row r="134" spans="1:12" ht="14.25">
      <c r="A134" s="86"/>
      <c r="B134" s="86"/>
      <c r="C134" s="86"/>
      <c r="D134" s="86"/>
      <c r="E134" s="86"/>
      <c r="F134" s="86"/>
      <c r="G134" s="86"/>
      <c r="H134" s="86"/>
      <c r="I134" s="86"/>
      <c r="J134" s="86"/>
      <c r="K134" s="86"/>
      <c r="L134" s="86"/>
    </row>
    <row r="135" spans="1:12" ht="14.25">
      <c r="A135" s="86"/>
      <c r="B135" s="86"/>
      <c r="C135" s="86"/>
      <c r="D135" s="86"/>
      <c r="E135" s="86"/>
      <c r="F135" s="86"/>
      <c r="G135" s="86"/>
      <c r="H135" s="86"/>
      <c r="I135" s="86"/>
      <c r="J135" s="86"/>
      <c r="K135" s="86"/>
      <c r="L135" s="86"/>
    </row>
    <row r="136" spans="1:12" ht="14.25">
      <c r="A136" s="86"/>
      <c r="B136" s="86"/>
      <c r="C136" s="86"/>
      <c r="D136" s="86"/>
      <c r="E136" s="86"/>
      <c r="F136" s="86"/>
      <c r="G136" s="86"/>
      <c r="H136" s="86"/>
      <c r="I136" s="86"/>
      <c r="J136" s="86"/>
      <c r="K136" s="86"/>
      <c r="L136" s="86"/>
    </row>
    <row r="137" spans="1:12" ht="14.25">
      <c r="A137" s="86"/>
      <c r="B137" s="86"/>
      <c r="C137" s="86"/>
      <c r="D137" s="86"/>
      <c r="E137" s="86"/>
      <c r="F137" s="86"/>
      <c r="G137" s="86"/>
      <c r="H137" s="86"/>
      <c r="I137" s="86"/>
      <c r="J137" s="86"/>
      <c r="K137" s="86"/>
      <c r="L137" s="86"/>
    </row>
    <row r="138" spans="1:12" ht="14.25">
      <c r="A138" s="86"/>
      <c r="B138" s="86"/>
      <c r="C138" s="86"/>
      <c r="D138" s="86"/>
      <c r="E138" s="86"/>
      <c r="F138" s="86"/>
      <c r="G138" s="86"/>
      <c r="H138" s="86"/>
      <c r="I138" s="86"/>
      <c r="J138" s="86"/>
      <c r="K138" s="86"/>
      <c r="L138" s="86"/>
    </row>
    <row r="139" spans="1:12" ht="14.25">
      <c r="A139" s="86"/>
      <c r="B139" s="86"/>
      <c r="C139" s="86"/>
      <c r="D139" s="86"/>
      <c r="E139" s="86"/>
      <c r="F139" s="86"/>
      <c r="G139" s="86"/>
      <c r="H139" s="86"/>
      <c r="I139" s="86"/>
      <c r="J139" s="86"/>
      <c r="K139" s="86"/>
      <c r="L139" s="86"/>
    </row>
    <row r="140" spans="1:12" ht="14.25">
      <c r="A140" s="86"/>
      <c r="B140" s="86"/>
      <c r="C140" s="86"/>
      <c r="D140" s="86"/>
      <c r="E140" s="86"/>
      <c r="F140" s="86"/>
      <c r="G140" s="86"/>
      <c r="H140" s="86"/>
      <c r="I140" s="86"/>
      <c r="J140" s="86"/>
      <c r="K140" s="86"/>
      <c r="L140" s="86"/>
    </row>
    <row r="141" spans="1:12" ht="14.25">
      <c r="A141" s="86"/>
      <c r="B141" s="86"/>
      <c r="C141" s="86"/>
      <c r="D141" s="86"/>
      <c r="E141" s="86"/>
      <c r="F141" s="86"/>
      <c r="G141" s="86"/>
      <c r="H141" s="86"/>
      <c r="I141" s="86"/>
      <c r="J141" s="86"/>
      <c r="K141" s="86"/>
      <c r="L141" s="86"/>
    </row>
    <row r="142" spans="1:12" ht="14.25">
      <c r="A142" s="86"/>
      <c r="B142" s="86"/>
      <c r="C142" s="86"/>
      <c r="D142" s="86"/>
      <c r="E142" s="86"/>
      <c r="F142" s="86"/>
      <c r="G142" s="86"/>
      <c r="H142" s="86"/>
      <c r="I142" s="86"/>
      <c r="J142" s="86"/>
      <c r="K142" s="86"/>
      <c r="L142" s="86"/>
    </row>
    <row r="143" spans="1:12" ht="14.25">
      <c r="A143" s="86"/>
      <c r="B143" s="86"/>
      <c r="C143" s="86"/>
      <c r="D143" s="86"/>
      <c r="E143" s="86"/>
      <c r="F143" s="86"/>
      <c r="G143" s="86"/>
      <c r="H143" s="86"/>
      <c r="I143" s="86"/>
      <c r="J143" s="86"/>
      <c r="K143" s="86"/>
      <c r="L143" s="86"/>
    </row>
    <row r="144" spans="1:12" ht="14.25">
      <c r="A144" s="86"/>
      <c r="B144" s="86"/>
      <c r="C144" s="86"/>
      <c r="D144" s="86"/>
      <c r="E144" s="86"/>
      <c r="F144" s="86"/>
      <c r="G144" s="86"/>
      <c r="H144" s="86"/>
      <c r="I144" s="86"/>
      <c r="J144" s="86"/>
      <c r="K144" s="86"/>
      <c r="L144" s="86"/>
    </row>
    <row r="145" spans="1:12" ht="14.25">
      <c r="A145" s="86"/>
      <c r="B145" s="86"/>
      <c r="C145" s="86"/>
      <c r="D145" s="86"/>
      <c r="E145" s="86"/>
      <c r="F145" s="86"/>
      <c r="G145" s="86"/>
      <c r="H145" s="86"/>
      <c r="I145" s="86"/>
      <c r="J145" s="86"/>
      <c r="K145" s="86"/>
      <c r="L145" s="86"/>
    </row>
    <row r="146" spans="1:12" ht="14.25">
      <c r="A146" s="86"/>
      <c r="B146" s="86"/>
      <c r="C146" s="86"/>
      <c r="D146" s="86"/>
      <c r="E146" s="86"/>
      <c r="F146" s="86"/>
      <c r="G146" s="86"/>
      <c r="H146" s="86"/>
      <c r="I146" s="86"/>
      <c r="J146" s="86"/>
      <c r="K146" s="86"/>
      <c r="L146" s="86"/>
    </row>
    <row r="147" spans="1:12" ht="14.25">
      <c r="A147" s="86"/>
      <c r="B147" s="86"/>
      <c r="C147" s="86"/>
      <c r="D147" s="86"/>
      <c r="E147" s="86"/>
      <c r="F147" s="86"/>
      <c r="G147" s="86"/>
      <c r="H147" s="86"/>
      <c r="I147" s="86"/>
      <c r="J147" s="86"/>
      <c r="K147" s="86"/>
      <c r="L147" s="86"/>
    </row>
    <row r="148" spans="1:12" ht="14.25">
      <c r="A148" s="86"/>
      <c r="B148" s="86"/>
      <c r="C148" s="86"/>
      <c r="D148" s="86"/>
      <c r="E148" s="86"/>
      <c r="F148" s="86"/>
      <c r="G148" s="86"/>
      <c r="H148" s="86"/>
      <c r="I148" s="86"/>
      <c r="J148" s="86"/>
      <c r="K148" s="86"/>
      <c r="L148" s="86"/>
    </row>
    <row r="149" spans="1:12" ht="14.25">
      <c r="A149" s="86"/>
      <c r="B149" s="86"/>
      <c r="C149" s="86"/>
      <c r="D149" s="86"/>
      <c r="E149" s="86"/>
      <c r="F149" s="86"/>
      <c r="G149" s="86"/>
      <c r="H149" s="86"/>
      <c r="I149" s="86"/>
      <c r="J149" s="86"/>
      <c r="K149" s="86"/>
      <c r="L149" s="86"/>
    </row>
    <row r="150" spans="1:12" ht="14.25">
      <c r="A150" s="86"/>
      <c r="B150" s="86"/>
      <c r="C150" s="86"/>
      <c r="D150" s="86"/>
      <c r="E150" s="86"/>
      <c r="F150" s="86"/>
      <c r="G150" s="86"/>
      <c r="H150" s="86"/>
      <c r="I150" s="86"/>
      <c r="J150" s="86"/>
      <c r="K150" s="86"/>
      <c r="L150" s="86"/>
    </row>
    <row r="151" spans="1:12" ht="14.25">
      <c r="A151" s="86"/>
      <c r="B151" s="86"/>
      <c r="C151" s="86"/>
      <c r="D151" s="86"/>
      <c r="E151" s="86"/>
      <c r="F151" s="86"/>
      <c r="G151" s="86"/>
      <c r="H151" s="86"/>
      <c r="I151" s="86"/>
      <c r="J151" s="86"/>
      <c r="K151" s="86"/>
      <c r="L151" s="86"/>
    </row>
    <row r="152" spans="1:12" ht="14.25">
      <c r="A152" s="86"/>
      <c r="B152" s="86"/>
      <c r="C152" s="86"/>
      <c r="D152" s="86"/>
      <c r="E152" s="86"/>
      <c r="F152" s="86"/>
      <c r="G152" s="86"/>
      <c r="H152" s="86"/>
      <c r="I152" s="86"/>
      <c r="J152" s="86"/>
      <c r="K152" s="86"/>
      <c r="L152" s="86"/>
    </row>
    <row r="153" spans="1:12" ht="14.25">
      <c r="A153" s="86"/>
      <c r="B153" s="86"/>
      <c r="C153" s="86"/>
      <c r="D153" s="86"/>
      <c r="E153" s="86"/>
      <c r="F153" s="86"/>
      <c r="G153" s="86"/>
      <c r="H153" s="86"/>
      <c r="I153" s="86"/>
      <c r="J153" s="86"/>
      <c r="K153" s="86"/>
      <c r="L153" s="86"/>
    </row>
    <row r="154" spans="1:12" ht="14.25">
      <c r="A154" s="86"/>
      <c r="B154" s="86"/>
      <c r="C154" s="86"/>
      <c r="D154" s="86"/>
      <c r="E154" s="86"/>
      <c r="F154" s="86"/>
      <c r="G154" s="86"/>
      <c r="H154" s="86"/>
      <c r="I154" s="86"/>
      <c r="J154" s="86"/>
      <c r="K154" s="86"/>
      <c r="L154" s="86"/>
    </row>
    <row r="155" spans="1:12" ht="14.25">
      <c r="A155" s="86"/>
      <c r="B155" s="86"/>
      <c r="C155" s="86"/>
      <c r="D155" s="86"/>
      <c r="E155" s="86"/>
      <c r="F155" s="86"/>
      <c r="G155" s="86"/>
      <c r="H155" s="86"/>
      <c r="I155" s="86"/>
      <c r="J155" s="86"/>
      <c r="K155" s="86"/>
      <c r="L155" s="86"/>
    </row>
    <row r="156" spans="1:12" ht="14.25">
      <c r="A156" s="86"/>
      <c r="B156" s="86"/>
      <c r="C156" s="86"/>
      <c r="D156" s="86"/>
      <c r="E156" s="86"/>
      <c r="F156" s="86"/>
      <c r="G156" s="86"/>
      <c r="H156" s="86"/>
      <c r="I156" s="86"/>
      <c r="J156" s="86"/>
      <c r="K156" s="86"/>
      <c r="L156" s="86"/>
    </row>
    <row r="157" spans="1:12" ht="14.25">
      <c r="A157" s="86"/>
      <c r="B157" s="86"/>
      <c r="C157" s="86"/>
      <c r="D157" s="86"/>
      <c r="E157" s="86"/>
      <c r="F157" s="86"/>
      <c r="G157" s="86"/>
      <c r="H157" s="86"/>
      <c r="I157" s="86"/>
      <c r="J157" s="86"/>
      <c r="K157" s="86"/>
      <c r="L157" s="86"/>
    </row>
    <row r="158" spans="1:12" ht="14.25">
      <c r="A158" s="86"/>
      <c r="B158" s="86"/>
      <c r="C158" s="86"/>
      <c r="D158" s="86"/>
      <c r="E158" s="86"/>
      <c r="F158" s="86"/>
      <c r="G158" s="86"/>
      <c r="H158" s="86"/>
      <c r="I158" s="86"/>
      <c r="J158" s="86"/>
      <c r="K158" s="86"/>
      <c r="L158" s="86"/>
    </row>
    <row r="159" spans="1:12" ht="14.25">
      <c r="A159" s="86"/>
      <c r="B159" s="86"/>
      <c r="C159" s="86"/>
      <c r="D159" s="86"/>
      <c r="E159" s="86"/>
      <c r="F159" s="86"/>
      <c r="G159" s="86"/>
      <c r="H159" s="86"/>
      <c r="I159" s="86"/>
      <c r="J159" s="86"/>
      <c r="K159" s="86"/>
      <c r="L159" s="86"/>
    </row>
    <row r="160" spans="1:12" ht="14.25">
      <c r="A160" s="86"/>
      <c r="B160" s="86"/>
      <c r="C160" s="86"/>
      <c r="D160" s="86"/>
      <c r="E160" s="86"/>
      <c r="F160" s="86"/>
      <c r="G160" s="86"/>
      <c r="H160" s="86"/>
      <c r="I160" s="86"/>
      <c r="J160" s="86"/>
      <c r="K160" s="86"/>
      <c r="L160" s="86"/>
    </row>
    <row r="161" spans="1:12" ht="14.25">
      <c r="A161" s="86"/>
      <c r="B161" s="86"/>
      <c r="C161" s="86"/>
      <c r="D161" s="86"/>
      <c r="E161" s="86"/>
      <c r="F161" s="86"/>
      <c r="G161" s="86"/>
      <c r="H161" s="86"/>
      <c r="I161" s="86"/>
      <c r="J161" s="86"/>
      <c r="K161" s="86"/>
      <c r="L161" s="86"/>
    </row>
    <row r="162" spans="1:12" ht="14.25">
      <c r="A162" s="86"/>
      <c r="B162" s="86"/>
      <c r="C162" s="86"/>
      <c r="D162" s="86"/>
      <c r="E162" s="86"/>
      <c r="F162" s="86"/>
      <c r="G162" s="86"/>
      <c r="H162" s="86"/>
      <c r="I162" s="86"/>
      <c r="J162" s="86"/>
      <c r="K162" s="86"/>
      <c r="L162" s="86"/>
    </row>
    <row r="163" spans="1:12" ht="14.25">
      <c r="A163" s="86"/>
      <c r="B163" s="86"/>
      <c r="C163" s="86"/>
      <c r="D163" s="86"/>
      <c r="E163" s="86"/>
      <c r="F163" s="86"/>
      <c r="G163" s="86"/>
      <c r="H163" s="86"/>
      <c r="I163" s="86"/>
      <c r="J163" s="86"/>
      <c r="K163" s="86"/>
      <c r="L163" s="86"/>
    </row>
    <row r="164" spans="1:12" ht="14.25">
      <c r="A164" s="86"/>
      <c r="B164" s="86"/>
      <c r="C164" s="86"/>
      <c r="D164" s="86"/>
      <c r="E164" s="86"/>
      <c r="F164" s="86"/>
      <c r="G164" s="86"/>
      <c r="H164" s="86"/>
      <c r="I164" s="86"/>
      <c r="J164" s="86"/>
      <c r="K164" s="86"/>
      <c r="L164" s="86"/>
    </row>
    <row r="165" spans="1:12" ht="14.25">
      <c r="A165" s="86"/>
      <c r="B165" s="86"/>
      <c r="C165" s="86"/>
      <c r="D165" s="86"/>
      <c r="E165" s="86"/>
      <c r="F165" s="86"/>
      <c r="G165" s="86"/>
      <c r="H165" s="86"/>
      <c r="I165" s="86"/>
      <c r="J165" s="86"/>
      <c r="K165" s="86"/>
      <c r="L165" s="86"/>
    </row>
    <row r="166" spans="1:12" ht="14.25">
      <c r="A166" s="86"/>
      <c r="B166" s="86"/>
      <c r="C166" s="86"/>
      <c r="D166" s="86"/>
      <c r="E166" s="86"/>
      <c r="F166" s="86"/>
      <c r="G166" s="86"/>
      <c r="H166" s="86"/>
      <c r="I166" s="86"/>
      <c r="J166" s="86"/>
      <c r="K166" s="86"/>
      <c r="L166" s="86"/>
    </row>
    <row r="167" spans="1:12" ht="14.25">
      <c r="A167" s="86"/>
      <c r="B167" s="86"/>
      <c r="C167" s="86"/>
      <c r="D167" s="86"/>
      <c r="E167" s="86"/>
      <c r="F167" s="86"/>
      <c r="G167" s="86"/>
      <c r="H167" s="86"/>
      <c r="I167" s="86"/>
      <c r="J167" s="86"/>
      <c r="K167" s="86"/>
      <c r="L167" s="86"/>
    </row>
    <row r="168" spans="1:12" ht="14.25">
      <c r="A168" s="86"/>
      <c r="B168" s="86"/>
      <c r="C168" s="86"/>
      <c r="D168" s="86"/>
      <c r="E168" s="86"/>
      <c r="F168" s="86"/>
      <c r="G168" s="86"/>
      <c r="H168" s="86"/>
      <c r="I168" s="86"/>
      <c r="J168" s="86"/>
      <c r="K168" s="86"/>
      <c r="L168" s="86"/>
    </row>
    <row r="169" spans="1:12" ht="14.25">
      <c r="A169" s="86"/>
      <c r="B169" s="86"/>
      <c r="C169" s="86"/>
      <c r="D169" s="86"/>
      <c r="E169" s="86"/>
      <c r="F169" s="86"/>
      <c r="G169" s="86"/>
      <c r="H169" s="86"/>
      <c r="I169" s="86"/>
      <c r="J169" s="86"/>
      <c r="K169" s="86"/>
      <c r="L169" s="86"/>
    </row>
    <row r="170" spans="1:12" ht="14.25">
      <c r="A170" s="86"/>
      <c r="B170" s="86"/>
      <c r="C170" s="86"/>
      <c r="D170" s="86"/>
      <c r="E170" s="86"/>
      <c r="F170" s="86"/>
      <c r="G170" s="86"/>
      <c r="H170" s="86"/>
      <c r="I170" s="86"/>
      <c r="J170" s="86"/>
      <c r="K170" s="86"/>
      <c r="L170" s="86"/>
    </row>
    <row r="171" spans="1:12" ht="14.25">
      <c r="A171" s="86"/>
      <c r="B171" s="86"/>
      <c r="C171" s="86"/>
      <c r="D171" s="86"/>
      <c r="E171" s="86"/>
      <c r="F171" s="86"/>
      <c r="G171" s="86"/>
      <c r="H171" s="86"/>
      <c r="I171" s="86"/>
      <c r="J171" s="86"/>
      <c r="K171" s="86"/>
      <c r="L171" s="86"/>
    </row>
    <row r="172" spans="1:12" ht="14.25">
      <c r="A172" s="86"/>
      <c r="B172" s="86"/>
      <c r="C172" s="86"/>
      <c r="D172" s="86"/>
      <c r="E172" s="86"/>
      <c r="F172" s="86"/>
      <c r="G172" s="86"/>
      <c r="H172" s="86"/>
      <c r="I172" s="86"/>
      <c r="J172" s="86"/>
      <c r="K172" s="86"/>
      <c r="L172" s="86"/>
    </row>
    <row r="173" spans="1:12" ht="14.25">
      <c r="A173" s="86"/>
      <c r="B173" s="86"/>
      <c r="C173" s="86"/>
      <c r="D173" s="86"/>
      <c r="E173" s="86"/>
      <c r="F173" s="86"/>
      <c r="G173" s="86"/>
      <c r="H173" s="86"/>
      <c r="I173" s="86"/>
      <c r="J173" s="86"/>
      <c r="K173" s="86"/>
      <c r="L173" s="86"/>
    </row>
    <row r="174" spans="1:12" ht="14.25">
      <c r="A174" s="86"/>
      <c r="B174" s="86"/>
      <c r="C174" s="86"/>
      <c r="D174" s="86"/>
      <c r="E174" s="86"/>
      <c r="F174" s="86"/>
      <c r="G174" s="86"/>
      <c r="H174" s="86"/>
      <c r="I174" s="86"/>
      <c r="J174" s="86"/>
      <c r="K174" s="86"/>
      <c r="L174" s="86"/>
    </row>
    <row r="175" spans="1:12" ht="14.25">
      <c r="A175" s="86"/>
      <c r="B175" s="86"/>
      <c r="C175" s="86"/>
      <c r="D175" s="86"/>
      <c r="E175" s="86"/>
      <c r="F175" s="86"/>
      <c r="G175" s="86"/>
      <c r="H175" s="86"/>
      <c r="I175" s="86"/>
      <c r="J175" s="86"/>
      <c r="K175" s="86"/>
      <c r="L175" s="86"/>
    </row>
    <row r="176" spans="1:12" ht="14.25">
      <c r="A176" s="86"/>
      <c r="B176" s="86"/>
      <c r="C176" s="86"/>
      <c r="D176" s="86"/>
      <c r="E176" s="86"/>
      <c r="F176" s="86"/>
      <c r="G176" s="86"/>
      <c r="H176" s="86"/>
      <c r="I176" s="86"/>
      <c r="J176" s="86"/>
      <c r="K176" s="86"/>
      <c r="L176" s="86"/>
    </row>
    <row r="177" spans="1:12" ht="14.25">
      <c r="A177" s="86"/>
      <c r="B177" s="86"/>
      <c r="C177" s="86"/>
      <c r="D177" s="86"/>
      <c r="E177" s="86"/>
      <c r="F177" s="86"/>
      <c r="G177" s="86"/>
      <c r="H177" s="86"/>
      <c r="I177" s="86"/>
      <c r="J177" s="86"/>
      <c r="K177" s="86"/>
      <c r="L177" s="86"/>
    </row>
    <row r="178" spans="1:12" ht="14.25">
      <c r="A178" s="86"/>
      <c r="B178" s="86"/>
      <c r="C178" s="86"/>
      <c r="D178" s="86"/>
      <c r="E178" s="86"/>
      <c r="F178" s="86"/>
      <c r="G178" s="86"/>
      <c r="H178" s="86"/>
      <c r="I178" s="86"/>
      <c r="J178" s="86"/>
      <c r="K178" s="86"/>
      <c r="L178" s="86"/>
    </row>
    <row r="179" spans="1:12" ht="14.25">
      <c r="A179" s="86"/>
      <c r="B179" s="86"/>
      <c r="C179" s="86"/>
      <c r="D179" s="86"/>
      <c r="E179" s="86"/>
      <c r="F179" s="86"/>
      <c r="G179" s="86"/>
      <c r="H179" s="86"/>
      <c r="I179" s="86"/>
      <c r="J179" s="86"/>
      <c r="K179" s="86"/>
      <c r="L179" s="86"/>
    </row>
    <row r="180" spans="1:12" ht="14.25">
      <c r="A180" s="86"/>
      <c r="B180" s="86"/>
      <c r="C180" s="86"/>
      <c r="D180" s="86"/>
      <c r="E180" s="86"/>
      <c r="F180" s="86"/>
      <c r="G180" s="86"/>
      <c r="H180" s="86"/>
      <c r="I180" s="86"/>
      <c r="J180" s="86"/>
      <c r="K180" s="86"/>
      <c r="L180" s="86"/>
    </row>
    <row r="181" spans="1:12" ht="14.25">
      <c r="A181" s="86"/>
      <c r="B181" s="86"/>
      <c r="C181" s="86"/>
      <c r="D181" s="86"/>
      <c r="E181" s="86"/>
      <c r="F181" s="86"/>
      <c r="G181" s="86"/>
      <c r="H181" s="86"/>
      <c r="I181" s="86"/>
      <c r="J181" s="86"/>
      <c r="K181" s="86"/>
      <c r="L181" s="86"/>
    </row>
    <row r="182" spans="1:12" ht="14.25">
      <c r="A182" s="86"/>
      <c r="B182" s="86"/>
      <c r="C182" s="86"/>
      <c r="D182" s="86"/>
      <c r="E182" s="86"/>
      <c r="F182" s="86"/>
      <c r="G182" s="86"/>
      <c r="H182" s="86"/>
      <c r="I182" s="86"/>
      <c r="J182" s="86"/>
      <c r="K182" s="86"/>
      <c r="L182" s="86"/>
    </row>
    <row r="183" spans="1:12" ht="14.25">
      <c r="A183" s="86"/>
      <c r="B183" s="86"/>
      <c r="C183" s="86"/>
      <c r="D183" s="86"/>
      <c r="E183" s="86"/>
      <c r="F183" s="86"/>
      <c r="G183" s="86"/>
      <c r="H183" s="86"/>
      <c r="I183" s="86"/>
      <c r="J183" s="86"/>
      <c r="K183" s="86"/>
      <c r="L183" s="86"/>
    </row>
    <row r="184" spans="1:12" ht="14.25">
      <c r="A184" s="86"/>
      <c r="B184" s="86"/>
      <c r="C184" s="86"/>
      <c r="D184" s="86"/>
      <c r="E184" s="86"/>
      <c r="F184" s="86"/>
      <c r="G184" s="86"/>
      <c r="H184" s="86"/>
      <c r="I184" s="86"/>
      <c r="J184" s="86"/>
      <c r="K184" s="86"/>
      <c r="L184" s="86"/>
    </row>
    <row r="185" spans="1:12" ht="14.25">
      <c r="A185" s="86"/>
      <c r="B185" s="86"/>
      <c r="C185" s="86"/>
      <c r="D185" s="86"/>
      <c r="E185" s="86"/>
      <c r="F185" s="86"/>
      <c r="G185" s="86"/>
      <c r="H185" s="86"/>
      <c r="I185" s="86"/>
      <c r="J185" s="86"/>
      <c r="K185" s="86"/>
      <c r="L185" s="86"/>
    </row>
    <row r="186" spans="1:12" ht="14.25">
      <c r="A186" s="86"/>
      <c r="B186" s="86"/>
      <c r="C186" s="86"/>
      <c r="D186" s="86"/>
      <c r="E186" s="86"/>
      <c r="F186" s="86"/>
      <c r="G186" s="86"/>
      <c r="H186" s="86"/>
      <c r="I186" s="86"/>
      <c r="J186" s="86"/>
      <c r="K186" s="86"/>
      <c r="L186" s="86"/>
    </row>
  </sheetData>
  <sheetProtection selectLockedCells="1" selectUnlockedCells="1"/>
  <mergeCells count="17">
    <mergeCell ref="A44:L44"/>
    <mergeCell ref="D47:F47"/>
    <mergeCell ref="I47:K47"/>
    <mergeCell ref="B58:K58"/>
    <mergeCell ref="A11:L11"/>
    <mergeCell ref="D14:F14"/>
    <mergeCell ref="I14:K14"/>
    <mergeCell ref="D35:F36"/>
    <mergeCell ref="I35:K36"/>
    <mergeCell ref="D37:F37"/>
    <mergeCell ref="I37:K37"/>
    <mergeCell ref="A1:L1"/>
    <mergeCell ref="A2:L2"/>
    <mergeCell ref="A3:L3"/>
    <mergeCell ref="A4:L4"/>
    <mergeCell ref="A6:L6"/>
    <mergeCell ref="A9:L9"/>
  </mergeCells>
  <printOptions/>
  <pageMargins left="0.7479166666666667" right="0.55" top="0.6798611111111111" bottom="0.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Z185"/>
  <sheetViews>
    <sheetView zoomScale="75" zoomScaleNormal="75" zoomScalePageLayoutView="0" workbookViewId="0" topLeftCell="A28">
      <selection activeCell="F20" sqref="F20"/>
    </sheetView>
  </sheetViews>
  <sheetFormatPr defaultColWidth="9.00390625" defaultRowHeight="14.25"/>
  <cols>
    <col min="1" max="1" width="43.75390625" style="87" customWidth="1"/>
    <col min="2" max="2" width="16.00390625" style="87" customWidth="1"/>
    <col min="3" max="3" width="3.25390625" style="87" customWidth="1"/>
    <col min="4" max="4" width="16.125" style="87" customWidth="1"/>
    <col min="5" max="5" width="3.50390625" style="87" customWidth="1"/>
    <col min="6" max="6" width="16.25390625" style="87" customWidth="1"/>
    <col min="7" max="7" width="2.50390625" style="87" customWidth="1"/>
    <col min="8" max="8" width="16.00390625" style="87" customWidth="1"/>
    <col min="9" max="9" width="14.125" style="87" customWidth="1"/>
    <col min="10" max="10" width="12.375" style="87" customWidth="1"/>
    <col min="11" max="11" width="11.50390625" style="87" customWidth="1"/>
    <col min="12" max="12" width="11.625" style="87" customWidth="1"/>
    <col min="13" max="13" width="2.125" style="87" customWidth="1"/>
    <col min="14" max="14" width="10.75390625" style="87" customWidth="1"/>
    <col min="15" max="15" width="11.875" style="87" customWidth="1"/>
    <col min="16" max="16" width="11.25390625" style="87" customWidth="1"/>
    <col min="17" max="17" width="2.375" style="87" customWidth="1"/>
    <col min="18" max="18" width="11.625" style="87" customWidth="1"/>
    <col min="19" max="19" width="12.125" style="87" customWidth="1"/>
    <col min="20" max="20" width="11.50390625" style="87" customWidth="1"/>
    <col min="21" max="16384" width="9.00390625" style="87" customWidth="1"/>
  </cols>
  <sheetData>
    <row r="1" spans="1:8" ht="18.75">
      <c r="A1" s="88" t="s">
        <v>1</v>
      </c>
      <c r="B1" s="89"/>
      <c r="C1" s="89"/>
      <c r="D1" s="89"/>
      <c r="E1" s="89"/>
      <c r="F1" s="89"/>
      <c r="G1" s="89"/>
      <c r="H1" s="89"/>
    </row>
    <row r="2" spans="1:8" ht="15.75">
      <c r="A2" s="90" t="s">
        <v>35</v>
      </c>
      <c r="B2" s="89"/>
      <c r="C2" s="89"/>
      <c r="D2" s="89"/>
      <c r="E2" s="89"/>
      <c r="F2" s="89"/>
      <c r="G2" s="89"/>
      <c r="H2" s="89"/>
    </row>
    <row r="3" spans="1:8" ht="15.75">
      <c r="A3" s="90" t="s">
        <v>36</v>
      </c>
      <c r="B3" s="89"/>
      <c r="C3" s="89"/>
      <c r="D3" s="89"/>
      <c r="E3" s="89"/>
      <c r="F3" s="89"/>
      <c r="G3" s="89"/>
      <c r="H3" s="89"/>
    </row>
    <row r="4" spans="1:8" ht="15.75">
      <c r="A4" s="89"/>
      <c r="B4" s="89"/>
      <c r="C4" s="89"/>
      <c r="D4" s="89"/>
      <c r="E4" s="89"/>
      <c r="F4" s="89"/>
      <c r="G4" s="89"/>
      <c r="H4" s="89"/>
    </row>
    <row r="5" spans="1:8" ht="15.75">
      <c r="A5" s="89"/>
      <c r="B5" s="89"/>
      <c r="C5" s="89"/>
      <c r="D5" s="89"/>
      <c r="E5" s="89"/>
      <c r="F5" s="89"/>
      <c r="G5" s="89"/>
      <c r="H5" s="89"/>
    </row>
    <row r="6" spans="1:8" ht="15.75">
      <c r="A6" s="89"/>
      <c r="B6" s="89"/>
      <c r="C6" s="89"/>
      <c r="D6" s="89"/>
      <c r="E6" s="89"/>
      <c r="F6" s="89"/>
      <c r="G6" s="89"/>
      <c r="H6" s="89"/>
    </row>
    <row r="7" spans="1:8" ht="15.75">
      <c r="A7" s="89"/>
      <c r="B7" s="90" t="s">
        <v>37</v>
      </c>
      <c r="C7" s="89"/>
      <c r="D7" s="89"/>
      <c r="E7" s="89"/>
      <c r="F7" s="90" t="s">
        <v>38</v>
      </c>
      <c r="G7" s="89"/>
      <c r="H7" s="89"/>
    </row>
    <row r="8" spans="1:8" ht="15.75">
      <c r="A8" s="89"/>
      <c r="B8" s="91"/>
      <c r="C8" s="91"/>
      <c r="D8" s="91"/>
      <c r="E8" s="91"/>
      <c r="F8" s="91"/>
      <c r="G8" s="91"/>
      <c r="H8" s="91"/>
    </row>
    <row r="9" spans="1:8" ht="15.75">
      <c r="A9" s="89"/>
      <c r="B9" s="91" t="s">
        <v>39</v>
      </c>
      <c r="C9" s="91"/>
      <c r="D9" s="92" t="s">
        <v>40</v>
      </c>
      <c r="E9" s="91"/>
      <c r="F9" s="91" t="s">
        <v>39</v>
      </c>
      <c r="G9" s="91"/>
      <c r="H9" s="91" t="s">
        <v>40</v>
      </c>
    </row>
    <row r="10" spans="1:8" ht="15.75">
      <c r="A10" s="89"/>
      <c r="B10" s="91"/>
      <c r="C10" s="91"/>
      <c r="D10" s="92" t="s">
        <v>41</v>
      </c>
      <c r="E10" s="91"/>
      <c r="F10" s="91"/>
      <c r="G10" s="91"/>
      <c r="H10" s="91" t="s">
        <v>41</v>
      </c>
    </row>
    <row r="11" spans="1:8" ht="15.75">
      <c r="A11" s="89"/>
      <c r="B11" s="91"/>
      <c r="C11" s="91"/>
      <c r="D11" s="92"/>
      <c r="E11" s="91"/>
      <c r="F11" s="91"/>
      <c r="G11" s="91"/>
      <c r="H11" s="91"/>
    </row>
    <row r="12" spans="1:8" ht="15.75">
      <c r="A12" s="89"/>
      <c r="B12" s="91" t="s">
        <v>42</v>
      </c>
      <c r="C12" s="91"/>
      <c r="D12" s="91" t="s">
        <v>42</v>
      </c>
      <c r="E12" s="91"/>
      <c r="F12" s="91" t="s">
        <v>42</v>
      </c>
      <c r="G12" s="91"/>
      <c r="H12" s="91" t="s">
        <v>42</v>
      </c>
    </row>
    <row r="13" spans="1:8" ht="15.75">
      <c r="A13" s="89"/>
      <c r="B13" s="93" t="s">
        <v>43</v>
      </c>
      <c r="C13" s="91"/>
      <c r="D13" s="93" t="s">
        <v>44</v>
      </c>
      <c r="E13" s="91"/>
      <c r="F13" s="93" t="s">
        <v>43</v>
      </c>
      <c r="G13" s="91"/>
      <c r="H13" s="93" t="s">
        <v>44</v>
      </c>
    </row>
    <row r="14" spans="1:8" ht="15.75">
      <c r="A14" s="89"/>
      <c r="B14" s="93" t="s">
        <v>45</v>
      </c>
      <c r="C14" s="91"/>
      <c r="D14" s="93" t="s">
        <v>45</v>
      </c>
      <c r="E14" s="91"/>
      <c r="F14" s="93" t="s">
        <v>45</v>
      </c>
      <c r="G14" s="91"/>
      <c r="H14" s="93" t="s">
        <v>45</v>
      </c>
    </row>
    <row r="15" spans="1:8" ht="15.75">
      <c r="A15" s="89"/>
      <c r="B15" s="93"/>
      <c r="C15" s="91"/>
      <c r="D15" s="91"/>
      <c r="E15" s="91"/>
      <c r="F15" s="93"/>
      <c r="G15" s="91"/>
      <c r="H15" s="91"/>
    </row>
    <row r="16" spans="1:8" ht="18.75">
      <c r="A16" s="88" t="s">
        <v>46</v>
      </c>
      <c r="B16" s="93"/>
      <c r="C16" s="91"/>
      <c r="D16" s="91"/>
      <c r="E16" s="91"/>
      <c r="F16" s="93"/>
      <c r="G16" s="91"/>
      <c r="H16" s="91"/>
    </row>
    <row r="17" spans="1:9" ht="18.75">
      <c r="A17" s="94" t="s">
        <v>18</v>
      </c>
      <c r="B17" s="95">
        <v>251</v>
      </c>
      <c r="C17" s="95"/>
      <c r="D17" s="95">
        <v>1726</v>
      </c>
      <c r="E17" s="95"/>
      <c r="F17" s="95">
        <v>251</v>
      </c>
      <c r="G17" s="95"/>
      <c r="H17" s="95">
        <v>1726</v>
      </c>
      <c r="I17" s="96"/>
    </row>
    <row r="18" spans="1:9" ht="18.75">
      <c r="A18" s="94"/>
      <c r="B18" s="95"/>
      <c r="C18" s="95"/>
      <c r="D18" s="95"/>
      <c r="E18" s="95"/>
      <c r="F18" s="95"/>
      <c r="G18" s="95"/>
      <c r="H18" s="95"/>
      <c r="I18" s="96"/>
    </row>
    <row r="19" spans="1:9" ht="18.75">
      <c r="A19" s="94" t="s">
        <v>47</v>
      </c>
      <c r="B19" s="97">
        <v>-1864</v>
      </c>
      <c r="C19" s="97"/>
      <c r="D19" s="97">
        <v>-2718</v>
      </c>
      <c r="E19" s="97"/>
      <c r="F19" s="97">
        <v>-1864</v>
      </c>
      <c r="G19" s="97"/>
      <c r="H19" s="97">
        <v>-2718</v>
      </c>
      <c r="I19" s="96"/>
    </row>
    <row r="20" spans="1:9" ht="18.75">
      <c r="A20" s="94"/>
      <c r="B20" s="95"/>
      <c r="C20" s="95"/>
      <c r="D20" s="95"/>
      <c r="E20" s="95"/>
      <c r="F20" s="95"/>
      <c r="G20" s="95"/>
      <c r="H20" s="95"/>
      <c r="I20" s="96"/>
    </row>
    <row r="21" spans="1:9" ht="18.75">
      <c r="A21" s="94" t="s">
        <v>48</v>
      </c>
      <c r="B21" s="95">
        <v>2</v>
      </c>
      <c r="C21" s="95"/>
      <c r="D21" s="95">
        <v>2</v>
      </c>
      <c r="E21" s="95"/>
      <c r="F21" s="95">
        <v>2.136</v>
      </c>
      <c r="G21" s="95"/>
      <c r="H21" s="95">
        <v>2</v>
      </c>
      <c r="I21" s="96"/>
    </row>
    <row r="22" spans="1:9" ht="4.5" customHeight="1">
      <c r="A22" s="94"/>
      <c r="B22" s="98"/>
      <c r="C22" s="95"/>
      <c r="D22" s="98"/>
      <c r="E22" s="95"/>
      <c r="F22" s="98"/>
      <c r="G22" s="95"/>
      <c r="H22" s="98"/>
      <c r="I22" s="96"/>
    </row>
    <row r="23" spans="1:9" ht="21" customHeight="1">
      <c r="A23" s="94" t="s">
        <v>49</v>
      </c>
      <c r="B23" s="97">
        <f>SUM(B17:B21)</f>
        <v>-1611</v>
      </c>
      <c r="C23" s="95"/>
      <c r="D23" s="97">
        <f>SUM(D17:D21)</f>
        <v>-990</v>
      </c>
      <c r="E23" s="95"/>
      <c r="F23" s="97">
        <f>SUM(F17:F21)</f>
        <v>-1610.864</v>
      </c>
      <c r="G23" s="95"/>
      <c r="H23" s="97">
        <f>SUM(H17:H21)</f>
        <v>-990</v>
      </c>
      <c r="I23" s="96"/>
    </row>
    <row r="24" spans="1:9" ht="18.75">
      <c r="A24" s="94"/>
      <c r="B24" s="95"/>
      <c r="C24" s="95"/>
      <c r="D24" s="95"/>
      <c r="E24" s="95"/>
      <c r="F24" s="95"/>
      <c r="G24" s="95"/>
      <c r="H24" s="95"/>
      <c r="I24" s="96"/>
    </row>
    <row r="25" spans="1:9" ht="18.75">
      <c r="A25" s="99" t="s">
        <v>50</v>
      </c>
      <c r="B25" s="100">
        <v>-345</v>
      </c>
      <c r="C25" s="95"/>
      <c r="D25" s="100">
        <v>-216</v>
      </c>
      <c r="E25" s="95"/>
      <c r="F25" s="100">
        <v>-345</v>
      </c>
      <c r="G25" s="95"/>
      <c r="H25" s="100">
        <v>-216</v>
      </c>
      <c r="I25" s="96"/>
    </row>
    <row r="26" spans="1:9" ht="18.75" hidden="1">
      <c r="A26" s="99"/>
      <c r="B26" s="95"/>
      <c r="C26" s="95"/>
      <c r="D26" s="95"/>
      <c r="E26" s="95"/>
      <c r="F26" s="95"/>
      <c r="G26" s="95"/>
      <c r="H26" s="95"/>
      <c r="I26" s="96"/>
    </row>
    <row r="27" spans="1:9" ht="18.75" hidden="1">
      <c r="A27" s="99" t="s">
        <v>51</v>
      </c>
      <c r="B27" s="95">
        <v>0</v>
      </c>
      <c r="C27" s="95"/>
      <c r="D27" s="95">
        <v>0</v>
      </c>
      <c r="E27" s="95"/>
      <c r="F27" s="95">
        <v>0</v>
      </c>
      <c r="G27" s="95"/>
      <c r="H27" s="95">
        <v>0</v>
      </c>
      <c r="I27" s="96"/>
    </row>
    <row r="28" spans="1:9" ht="4.5" customHeight="1">
      <c r="A28" s="99"/>
      <c r="B28" s="98"/>
      <c r="C28" s="95"/>
      <c r="D28" s="98"/>
      <c r="E28" s="95"/>
      <c r="F28" s="98"/>
      <c r="G28" s="95"/>
      <c r="H28" s="98"/>
      <c r="I28" s="96"/>
    </row>
    <row r="29" spans="1:9" ht="21" customHeight="1">
      <c r="A29" s="101" t="s">
        <v>19</v>
      </c>
      <c r="B29" s="97">
        <f>SUM(B23:B25)</f>
        <v>-1956</v>
      </c>
      <c r="C29" s="95"/>
      <c r="D29" s="97">
        <f>SUM(D23:D27)</f>
        <v>-1206</v>
      </c>
      <c r="E29" s="95"/>
      <c r="F29" s="97">
        <f>SUM(F23:F25)</f>
        <v>-1955.864</v>
      </c>
      <c r="G29" s="95"/>
      <c r="H29" s="97">
        <f>SUM(H23:H27)</f>
        <v>-1206</v>
      </c>
      <c r="I29" s="96"/>
    </row>
    <row r="30" spans="1:9" ht="18.75">
      <c r="A30" s="94"/>
      <c r="B30" s="95"/>
      <c r="C30" s="95"/>
      <c r="D30" s="100"/>
      <c r="E30" s="95"/>
      <c r="F30" s="95"/>
      <c r="G30" s="95"/>
      <c r="H30" s="100"/>
      <c r="I30" s="96"/>
    </row>
    <row r="31" spans="1:9" ht="18.75">
      <c r="A31" s="94" t="s">
        <v>52</v>
      </c>
      <c r="B31" s="100">
        <v>0</v>
      </c>
      <c r="C31" s="95"/>
      <c r="D31" s="100">
        <v>0</v>
      </c>
      <c r="E31" s="95"/>
      <c r="F31" s="100">
        <v>0</v>
      </c>
      <c r="G31" s="95"/>
      <c r="H31" s="100">
        <v>0</v>
      </c>
      <c r="I31" s="96"/>
    </row>
    <row r="32" spans="1:9" ht="3.75" customHeight="1">
      <c r="A32" s="94"/>
      <c r="B32" s="98"/>
      <c r="C32" s="95"/>
      <c r="D32" s="102"/>
      <c r="E32" s="95"/>
      <c r="F32" s="98"/>
      <c r="G32" s="95"/>
      <c r="H32" s="102"/>
      <c r="I32" s="96"/>
    </row>
    <row r="33" spans="1:9" ht="20.25" customHeight="1">
      <c r="A33" s="88" t="s">
        <v>53</v>
      </c>
      <c r="B33" s="95"/>
      <c r="C33" s="95"/>
      <c r="D33" s="100"/>
      <c r="E33" s="95"/>
      <c r="F33" s="95"/>
      <c r="G33" s="95"/>
      <c r="H33" s="100"/>
      <c r="I33" s="96"/>
    </row>
    <row r="34" spans="1:9" ht="21" customHeight="1">
      <c r="A34" s="88" t="s">
        <v>54</v>
      </c>
      <c r="B34" s="97">
        <f>SUM(B29:B33)</f>
        <v>-1956</v>
      </c>
      <c r="C34" s="95"/>
      <c r="D34" s="97">
        <f>SUM(D29:D31)</f>
        <v>-1206</v>
      </c>
      <c r="E34" s="95"/>
      <c r="F34" s="97">
        <f>SUM(F29:F33)</f>
        <v>-1955.864</v>
      </c>
      <c r="G34" s="95"/>
      <c r="H34" s="97">
        <f>SUM(H29:H31)</f>
        <v>-1206</v>
      </c>
      <c r="I34" s="96"/>
    </row>
    <row r="35" spans="1:9" ht="18.75">
      <c r="A35" s="94"/>
      <c r="B35" s="95"/>
      <c r="C35" s="95"/>
      <c r="D35" s="100"/>
      <c r="E35" s="95"/>
      <c r="F35" s="95"/>
      <c r="G35" s="95"/>
      <c r="H35" s="100"/>
      <c r="I35" s="96"/>
    </row>
    <row r="36" spans="1:9" ht="18.75">
      <c r="A36" s="88" t="s">
        <v>55</v>
      </c>
      <c r="B36" s="95"/>
      <c r="C36" s="95"/>
      <c r="D36" s="100"/>
      <c r="E36" s="95"/>
      <c r="F36" s="95"/>
      <c r="G36" s="95"/>
      <c r="H36" s="100"/>
      <c r="I36" s="96"/>
    </row>
    <row r="37" spans="1:9" ht="18.75">
      <c r="A37" s="94" t="s">
        <v>56</v>
      </c>
      <c r="B37" s="95"/>
      <c r="C37" s="95"/>
      <c r="D37" s="100"/>
      <c r="E37" s="95"/>
      <c r="F37" s="95"/>
      <c r="G37" s="95"/>
      <c r="H37" s="100"/>
      <c r="I37" s="96"/>
    </row>
    <row r="38" spans="1:9" ht="18.75">
      <c r="A38" s="94" t="s">
        <v>57</v>
      </c>
      <c r="B38" s="102">
        <v>79</v>
      </c>
      <c r="C38" s="95"/>
      <c r="D38" s="102">
        <v>55</v>
      </c>
      <c r="E38" s="95"/>
      <c r="F38" s="102">
        <v>79</v>
      </c>
      <c r="G38" s="95"/>
      <c r="H38" s="102">
        <v>55</v>
      </c>
      <c r="I38" s="96"/>
    </row>
    <row r="39" spans="1:9" ht="4.5" customHeight="1">
      <c r="A39" s="94"/>
      <c r="B39" s="95"/>
      <c r="C39" s="95"/>
      <c r="D39" s="100"/>
      <c r="E39" s="95"/>
      <c r="F39" s="95"/>
      <c r="G39" s="95"/>
      <c r="H39" s="100"/>
      <c r="I39" s="96"/>
    </row>
    <row r="40" spans="1:9" ht="18.75">
      <c r="A40" s="94" t="s">
        <v>20</v>
      </c>
      <c r="B40" s="103">
        <f>SUM(B34:B38)</f>
        <v>-1877</v>
      </c>
      <c r="C40" s="100"/>
      <c r="D40" s="103">
        <f>SUM(D34:D38)</f>
        <v>-1151</v>
      </c>
      <c r="E40" s="100"/>
      <c r="F40" s="103">
        <f>SUM(F34:F38)</f>
        <v>-1876.864</v>
      </c>
      <c r="G40" s="100"/>
      <c r="H40" s="103">
        <f>SUM(H34:H38)</f>
        <v>-1151</v>
      </c>
      <c r="I40" s="96"/>
    </row>
    <row r="41" spans="1:9" ht="18.75">
      <c r="A41" s="94"/>
      <c r="B41" s="95"/>
      <c r="C41" s="95"/>
      <c r="D41" s="95"/>
      <c r="E41" s="95"/>
      <c r="F41" s="95"/>
      <c r="G41" s="95"/>
      <c r="H41" s="95"/>
      <c r="I41" s="96"/>
    </row>
    <row r="42" spans="1:9" ht="18.75">
      <c r="A42" s="94" t="s">
        <v>58</v>
      </c>
      <c r="B42" s="95"/>
      <c r="C42" s="95"/>
      <c r="D42" s="95"/>
      <c r="E42" s="95"/>
      <c r="F42" s="95"/>
      <c r="G42" s="95"/>
      <c r="H42" s="95"/>
      <c r="I42" s="96"/>
    </row>
    <row r="43" spans="1:9" ht="18.75">
      <c r="A43" s="94" t="s">
        <v>59</v>
      </c>
      <c r="B43" s="100">
        <f>B40-B44</f>
        <v>-1511</v>
      </c>
      <c r="C43" s="104"/>
      <c r="D43" s="100">
        <v>-735</v>
      </c>
      <c r="E43" s="104"/>
      <c r="F43" s="100">
        <f>F40-F44</f>
        <v>-1510.864</v>
      </c>
      <c r="G43" s="104"/>
      <c r="H43" s="97">
        <v>-735</v>
      </c>
      <c r="I43" s="96"/>
    </row>
    <row r="44" spans="1:9" ht="18.75">
      <c r="A44" s="94" t="s">
        <v>60</v>
      </c>
      <c r="B44" s="100">
        <v>-366</v>
      </c>
      <c r="C44" s="95"/>
      <c r="D44" s="100">
        <v>-416</v>
      </c>
      <c r="E44" s="95"/>
      <c r="F44" s="100">
        <v>-366</v>
      </c>
      <c r="G44" s="95"/>
      <c r="H44" s="100">
        <v>-416</v>
      </c>
      <c r="I44" s="96"/>
    </row>
    <row r="45" spans="1:9" ht="4.5" customHeight="1">
      <c r="A45" s="94"/>
      <c r="B45" s="98"/>
      <c r="C45" s="95"/>
      <c r="D45" s="102"/>
      <c r="E45" s="95"/>
      <c r="F45" s="98"/>
      <c r="G45" s="95"/>
      <c r="H45" s="102"/>
      <c r="I45" s="96"/>
    </row>
    <row r="46" spans="1:9" ht="21" customHeight="1">
      <c r="A46" s="94"/>
      <c r="B46" s="105">
        <f>SUM(B43:B45)</f>
        <v>-1877</v>
      </c>
      <c r="C46" s="100"/>
      <c r="D46" s="105">
        <f>D40</f>
        <v>-1151</v>
      </c>
      <c r="E46" s="100"/>
      <c r="F46" s="105">
        <f>F40</f>
        <v>-1876.864</v>
      </c>
      <c r="G46" s="100"/>
      <c r="H46" s="105">
        <f>H40</f>
        <v>-1151</v>
      </c>
      <c r="I46" s="96"/>
    </row>
    <row r="47" spans="1:9" ht="18.75">
      <c r="A47" s="94"/>
      <c r="B47" s="95"/>
      <c r="C47" s="95"/>
      <c r="D47" s="95"/>
      <c r="E47" s="95"/>
      <c r="F47" s="95"/>
      <c r="G47" s="95"/>
      <c r="H47" s="95"/>
      <c r="I47" s="96"/>
    </row>
    <row r="48" spans="1:9" ht="18.75">
      <c r="A48" s="94"/>
      <c r="B48" s="95"/>
      <c r="C48" s="95"/>
      <c r="D48" s="95"/>
      <c r="E48" s="95"/>
      <c r="F48" s="95"/>
      <c r="G48" s="95"/>
      <c r="H48" s="95"/>
      <c r="I48" s="96"/>
    </row>
    <row r="49" spans="1:9" ht="18.75">
      <c r="A49" s="94" t="s">
        <v>61</v>
      </c>
      <c r="B49" s="95"/>
      <c r="C49" s="95"/>
      <c r="D49" s="95"/>
      <c r="E49" s="95"/>
      <c r="F49" s="95"/>
      <c r="G49" s="95"/>
      <c r="H49" s="95"/>
      <c r="I49" s="96"/>
    </row>
    <row r="50" spans="1:9" ht="18.75">
      <c r="A50" s="94" t="s">
        <v>62</v>
      </c>
      <c r="B50" s="95"/>
      <c r="C50" s="95"/>
      <c r="D50" s="95"/>
      <c r="E50" s="95"/>
      <c r="F50" s="95"/>
      <c r="G50" s="95"/>
      <c r="H50" s="95"/>
      <c r="I50" s="96"/>
    </row>
    <row r="51" spans="1:9" ht="19.5" customHeight="1">
      <c r="A51" s="94" t="s">
        <v>63</v>
      </c>
      <c r="B51" s="106">
        <f>(B43*1000/89050667)*100</f>
        <v>-1.696786841585364</v>
      </c>
      <c r="C51" s="106"/>
      <c r="D51" s="106">
        <f>(D43*1000/89050667)*100</f>
        <v>-0.8253728183754087</v>
      </c>
      <c r="E51" s="107"/>
      <c r="F51" s="106">
        <f>(F43*1000/89050667)*100</f>
        <v>-1.6966341195400592</v>
      </c>
      <c r="G51" s="106"/>
      <c r="H51" s="106">
        <f>(H43*1000/89050667)*100</f>
        <v>-0.8253728183754087</v>
      </c>
      <c r="I51" s="96"/>
    </row>
    <row r="52" spans="1:9" ht="19.5" customHeight="1">
      <c r="A52" s="94" t="s">
        <v>64</v>
      </c>
      <c r="B52" s="108" t="s">
        <v>65</v>
      </c>
      <c r="C52" s="95"/>
      <c r="D52" s="108" t="s">
        <v>65</v>
      </c>
      <c r="E52" s="95"/>
      <c r="F52" s="108" t="s">
        <v>65</v>
      </c>
      <c r="G52" s="95"/>
      <c r="H52" s="108" t="s">
        <v>65</v>
      </c>
      <c r="I52" s="96"/>
    </row>
    <row r="53" spans="1:9" ht="15.75">
      <c r="A53" s="89"/>
      <c r="B53" s="109"/>
      <c r="C53" s="109"/>
      <c r="D53" s="109"/>
      <c r="E53" s="109"/>
      <c r="F53" s="109"/>
      <c r="G53" s="109"/>
      <c r="H53" s="109"/>
      <c r="I53" s="96"/>
    </row>
    <row r="54" spans="1:9" ht="15.75">
      <c r="A54" s="89"/>
      <c r="B54" s="109"/>
      <c r="C54" s="109"/>
      <c r="D54" s="109"/>
      <c r="E54" s="109"/>
      <c r="F54" s="109"/>
      <c r="G54" s="109"/>
      <c r="H54" s="109"/>
      <c r="I54" s="96"/>
    </row>
    <row r="55" spans="1:9" ht="15.75">
      <c r="A55" s="89"/>
      <c r="B55" s="109"/>
      <c r="C55" s="109"/>
      <c r="D55" s="109"/>
      <c r="E55" s="109"/>
      <c r="F55" s="109"/>
      <c r="G55" s="109"/>
      <c r="H55" s="109"/>
      <c r="I55" s="96"/>
    </row>
    <row r="56" spans="1:9" ht="15.75">
      <c r="A56" s="89" t="s">
        <v>66</v>
      </c>
      <c r="B56" s="109"/>
      <c r="C56" s="109"/>
      <c r="D56" s="109"/>
      <c r="E56" s="109"/>
      <c r="F56" s="109"/>
      <c r="G56" s="109"/>
      <c r="H56" s="109"/>
      <c r="I56" s="96"/>
    </row>
    <row r="57" spans="1:9" ht="15.75">
      <c r="A57" s="89" t="s">
        <v>67</v>
      </c>
      <c r="B57" s="109"/>
      <c r="C57" s="109"/>
      <c r="D57" s="109"/>
      <c r="E57" s="109"/>
      <c r="F57" s="109"/>
      <c r="G57" s="109"/>
      <c r="H57" s="109"/>
      <c r="I57" s="96"/>
    </row>
    <row r="58" spans="1:9" ht="15.75">
      <c r="A58" s="89"/>
      <c r="B58" s="109"/>
      <c r="C58" s="109"/>
      <c r="D58" s="109"/>
      <c r="E58" s="109"/>
      <c r="F58" s="109"/>
      <c r="G58" s="109"/>
      <c r="H58" s="109"/>
      <c r="I58" s="96"/>
    </row>
    <row r="59" spans="1:12" ht="15.75">
      <c r="A59" s="110"/>
      <c r="B59" s="111"/>
      <c r="C59" s="111"/>
      <c r="D59" s="111"/>
      <c r="E59" s="111"/>
      <c r="F59" s="111"/>
      <c r="G59" s="111"/>
      <c r="H59" s="111"/>
      <c r="I59" s="112"/>
      <c r="J59" s="112"/>
      <c r="K59" s="112"/>
      <c r="L59" s="112"/>
    </row>
    <row r="60" spans="1:78" ht="14.25" customHeight="1">
      <c r="A60" s="110"/>
      <c r="B60" s="110"/>
      <c r="C60" s="110"/>
      <c r="D60" s="110"/>
      <c r="E60" s="110"/>
      <c r="F60" s="110"/>
      <c r="G60" s="110"/>
      <c r="H60" s="110"/>
      <c r="I60" s="113"/>
      <c r="J60" s="113"/>
      <c r="K60" s="113"/>
      <c r="L60" s="113"/>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row>
    <row r="61" spans="1:78" ht="15.75">
      <c r="A61" s="110"/>
      <c r="B61" s="110"/>
      <c r="C61" s="110"/>
      <c r="D61" s="110"/>
      <c r="E61" s="110"/>
      <c r="F61" s="110"/>
      <c r="G61" s="110"/>
      <c r="H61" s="110"/>
      <c r="I61" s="113"/>
      <c r="J61" s="113"/>
      <c r="K61" s="113"/>
      <c r="L61" s="113"/>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row>
    <row r="62" spans="1:78" ht="15.75">
      <c r="A62" s="110"/>
      <c r="B62" s="110"/>
      <c r="C62" s="110"/>
      <c r="D62" s="110"/>
      <c r="E62" s="110"/>
      <c r="F62" s="110"/>
      <c r="G62" s="110"/>
      <c r="H62" s="110"/>
      <c r="I62" s="113"/>
      <c r="J62" s="113"/>
      <c r="K62" s="113"/>
      <c r="L62" s="113"/>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row>
    <row r="63" spans="1:78" ht="15">
      <c r="A63" s="114"/>
      <c r="B63" s="96"/>
      <c r="C63" s="96"/>
      <c r="D63" s="96"/>
      <c r="E63" s="96"/>
      <c r="F63" s="96"/>
      <c r="G63" s="96"/>
      <c r="H63" s="96"/>
      <c r="I63" s="96"/>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row>
    <row r="64" spans="1:78" ht="15">
      <c r="A64" s="114"/>
      <c r="B64" s="96"/>
      <c r="C64" s="96"/>
      <c r="D64" s="96"/>
      <c r="E64" s="96"/>
      <c r="F64" s="96"/>
      <c r="G64" s="96"/>
      <c r="H64" s="96"/>
      <c r="I64" s="96"/>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row>
    <row r="65" spans="1:78" ht="15">
      <c r="A65" s="114"/>
      <c r="B65" s="96"/>
      <c r="C65" s="96"/>
      <c r="D65" s="96"/>
      <c r="E65" s="96"/>
      <c r="F65" s="96"/>
      <c r="G65" s="96"/>
      <c r="H65" s="96"/>
      <c r="I65" s="96"/>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row>
    <row r="66" spans="1:78" ht="15">
      <c r="A66" s="114"/>
      <c r="B66" s="96"/>
      <c r="C66" s="96"/>
      <c r="D66" s="96"/>
      <c r="E66" s="96"/>
      <c r="F66" s="96"/>
      <c r="G66" s="96"/>
      <c r="H66" s="96"/>
      <c r="I66" s="96"/>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row>
    <row r="67" spans="1:78" ht="15">
      <c r="A67" s="114"/>
      <c r="B67" s="96"/>
      <c r="C67" s="96"/>
      <c r="D67" s="96"/>
      <c r="E67" s="96"/>
      <c r="F67" s="96"/>
      <c r="G67" s="96"/>
      <c r="H67" s="96"/>
      <c r="I67" s="96"/>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row>
    <row r="68" spans="1:78" ht="15">
      <c r="A68" s="114"/>
      <c r="B68" s="96"/>
      <c r="C68" s="96"/>
      <c r="D68" s="96"/>
      <c r="E68" s="96"/>
      <c r="F68" s="96"/>
      <c r="G68" s="96"/>
      <c r="H68" s="96"/>
      <c r="I68" s="96"/>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row>
    <row r="69" spans="1:78" ht="15">
      <c r="A69" s="114"/>
      <c r="B69" s="96"/>
      <c r="C69" s="96"/>
      <c r="D69" s="96"/>
      <c r="E69" s="96"/>
      <c r="F69" s="96"/>
      <c r="G69" s="96"/>
      <c r="H69" s="96"/>
      <c r="I69" s="96"/>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row>
    <row r="70" spans="1:78" ht="15">
      <c r="A70" s="114"/>
      <c r="B70" s="96"/>
      <c r="C70" s="96"/>
      <c r="D70" s="96"/>
      <c r="E70" s="96"/>
      <c r="F70" s="96"/>
      <c r="G70" s="96"/>
      <c r="H70" s="96"/>
      <c r="I70" s="96"/>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row>
    <row r="71" spans="1:78" ht="15">
      <c r="A71" s="114"/>
      <c r="B71" s="96"/>
      <c r="C71" s="96"/>
      <c r="D71" s="96"/>
      <c r="E71" s="96"/>
      <c r="F71" s="96"/>
      <c r="G71" s="96"/>
      <c r="H71" s="96"/>
      <c r="I71" s="96"/>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row>
    <row r="72" spans="1:78" ht="15">
      <c r="A72" s="114"/>
      <c r="B72" s="96"/>
      <c r="C72" s="96"/>
      <c r="D72" s="96"/>
      <c r="E72" s="96"/>
      <c r="F72" s="96"/>
      <c r="G72" s="96"/>
      <c r="H72" s="96"/>
      <c r="I72" s="96"/>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row>
    <row r="73" spans="1:78" ht="15">
      <c r="A73" s="114"/>
      <c r="B73" s="96"/>
      <c r="C73" s="96"/>
      <c r="D73" s="96"/>
      <c r="E73" s="96"/>
      <c r="F73" s="96"/>
      <c r="G73" s="96"/>
      <c r="H73" s="96"/>
      <c r="I73" s="96"/>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row>
    <row r="74" spans="1:78" ht="15">
      <c r="A74" s="114"/>
      <c r="B74" s="96"/>
      <c r="C74" s="96"/>
      <c r="D74" s="96"/>
      <c r="E74" s="96"/>
      <c r="F74" s="96"/>
      <c r="G74" s="96"/>
      <c r="H74" s="96"/>
      <c r="I74" s="96"/>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row>
    <row r="75" spans="1:78" ht="15">
      <c r="A75" s="114"/>
      <c r="B75" s="96"/>
      <c r="C75" s="96"/>
      <c r="D75" s="96"/>
      <c r="E75" s="96"/>
      <c r="F75" s="96"/>
      <c r="G75" s="96"/>
      <c r="H75" s="96"/>
      <c r="I75" s="96"/>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row>
    <row r="76" spans="1:78" ht="15">
      <c r="A76" s="114"/>
      <c r="B76" s="96"/>
      <c r="C76" s="96"/>
      <c r="D76" s="96"/>
      <c r="E76" s="96"/>
      <c r="F76" s="96"/>
      <c r="G76" s="96"/>
      <c r="H76" s="96"/>
      <c r="I76" s="96"/>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row>
    <row r="77" spans="1:78" ht="15">
      <c r="A77" s="114"/>
      <c r="B77" s="96"/>
      <c r="C77" s="96"/>
      <c r="D77" s="96"/>
      <c r="E77" s="96"/>
      <c r="F77" s="96"/>
      <c r="G77" s="96"/>
      <c r="H77" s="96"/>
      <c r="I77" s="96"/>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row>
    <row r="78" spans="1:78" ht="15">
      <c r="A78" s="114"/>
      <c r="B78" s="96"/>
      <c r="C78" s="96"/>
      <c r="D78" s="96"/>
      <c r="E78" s="96"/>
      <c r="F78" s="96"/>
      <c r="G78" s="96"/>
      <c r="H78" s="96"/>
      <c r="I78" s="96"/>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row>
    <row r="79" spans="1:78" ht="15">
      <c r="A79" s="114"/>
      <c r="B79" s="96"/>
      <c r="C79" s="96"/>
      <c r="D79" s="96"/>
      <c r="E79" s="96"/>
      <c r="F79" s="96"/>
      <c r="G79" s="96"/>
      <c r="H79" s="96"/>
      <c r="I79" s="96"/>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row>
    <row r="80" spans="1:78" ht="15">
      <c r="A80" s="114"/>
      <c r="B80" s="96"/>
      <c r="C80" s="96"/>
      <c r="D80" s="96"/>
      <c r="E80" s="96"/>
      <c r="F80" s="96"/>
      <c r="G80" s="96"/>
      <c r="H80" s="96"/>
      <c r="I80" s="96"/>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row>
    <row r="81" spans="1:78" ht="15">
      <c r="A81" s="114"/>
      <c r="B81" s="96"/>
      <c r="C81" s="96"/>
      <c r="D81" s="96"/>
      <c r="E81" s="96"/>
      <c r="F81" s="96"/>
      <c r="G81" s="96"/>
      <c r="H81" s="96"/>
      <c r="I81" s="96"/>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row>
    <row r="82" spans="1:78" ht="15">
      <c r="A82" s="114"/>
      <c r="B82" s="96"/>
      <c r="C82" s="96"/>
      <c r="D82" s="96"/>
      <c r="E82" s="96"/>
      <c r="F82" s="96"/>
      <c r="G82" s="96"/>
      <c r="H82" s="96"/>
      <c r="I82" s="96"/>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row>
    <row r="83" spans="1:78" ht="15">
      <c r="A83" s="114"/>
      <c r="B83" s="96"/>
      <c r="C83" s="96"/>
      <c r="D83" s="96"/>
      <c r="E83" s="96"/>
      <c r="F83" s="96"/>
      <c r="G83" s="96"/>
      <c r="H83" s="96"/>
      <c r="I83" s="96"/>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row>
    <row r="84" spans="1:78" ht="15">
      <c r="A84" s="114"/>
      <c r="B84" s="96"/>
      <c r="C84" s="96"/>
      <c r="D84" s="96"/>
      <c r="E84" s="96"/>
      <c r="F84" s="96"/>
      <c r="G84" s="96"/>
      <c r="H84" s="96"/>
      <c r="I84" s="96"/>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row>
    <row r="85" spans="1:78" ht="15">
      <c r="A85" s="114"/>
      <c r="B85" s="96"/>
      <c r="C85" s="96"/>
      <c r="D85" s="96"/>
      <c r="E85" s="96"/>
      <c r="F85" s="96"/>
      <c r="G85" s="96"/>
      <c r="H85" s="96"/>
      <c r="I85" s="96"/>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row>
    <row r="86" spans="1:78" ht="15">
      <c r="A86" s="114"/>
      <c r="B86" s="96"/>
      <c r="C86" s="96"/>
      <c r="D86" s="96"/>
      <c r="E86" s="96"/>
      <c r="F86" s="96"/>
      <c r="G86" s="96"/>
      <c r="H86" s="96"/>
      <c r="I86" s="96"/>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row>
    <row r="87" spans="1:78" ht="15">
      <c r="A87" s="114"/>
      <c r="B87" s="96"/>
      <c r="C87" s="96"/>
      <c r="D87" s="96"/>
      <c r="E87" s="96"/>
      <c r="F87" s="96"/>
      <c r="G87" s="96"/>
      <c r="H87" s="96"/>
      <c r="I87" s="96"/>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14"/>
      <c r="BP87" s="114"/>
      <c r="BQ87" s="114"/>
      <c r="BR87" s="114"/>
      <c r="BS87" s="114"/>
      <c r="BT87" s="114"/>
      <c r="BU87" s="114"/>
      <c r="BV87" s="114"/>
      <c r="BW87" s="114"/>
      <c r="BX87" s="114"/>
      <c r="BY87" s="114"/>
      <c r="BZ87" s="114"/>
    </row>
    <row r="88" spans="1:78" ht="15">
      <c r="A88" s="114"/>
      <c r="B88" s="96"/>
      <c r="C88" s="96"/>
      <c r="D88" s="96"/>
      <c r="E88" s="96"/>
      <c r="F88" s="96"/>
      <c r="G88" s="96"/>
      <c r="H88" s="96"/>
      <c r="I88" s="96"/>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114"/>
      <c r="BY88" s="114"/>
      <c r="BZ88" s="114"/>
    </row>
    <row r="89" spans="1:78" ht="15">
      <c r="A89" s="114"/>
      <c r="B89" s="96"/>
      <c r="C89" s="96"/>
      <c r="D89" s="96"/>
      <c r="E89" s="96"/>
      <c r="F89" s="96"/>
      <c r="G89" s="96"/>
      <c r="H89" s="96"/>
      <c r="I89" s="96"/>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row>
    <row r="90" spans="1:78" ht="15">
      <c r="A90" s="114"/>
      <c r="B90" s="96"/>
      <c r="C90" s="96"/>
      <c r="D90" s="96"/>
      <c r="E90" s="96"/>
      <c r="F90" s="96"/>
      <c r="G90" s="96"/>
      <c r="H90" s="96"/>
      <c r="I90" s="96"/>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4"/>
      <c r="BR90" s="114"/>
      <c r="BS90" s="114"/>
      <c r="BT90" s="114"/>
      <c r="BU90" s="114"/>
      <c r="BV90" s="114"/>
      <c r="BW90" s="114"/>
      <c r="BX90" s="114"/>
      <c r="BY90" s="114"/>
      <c r="BZ90" s="114"/>
    </row>
    <row r="91" spans="1:78" ht="15">
      <c r="A91" s="114"/>
      <c r="B91" s="96"/>
      <c r="C91" s="96"/>
      <c r="D91" s="96"/>
      <c r="E91" s="96"/>
      <c r="F91" s="96"/>
      <c r="G91" s="96"/>
      <c r="H91" s="96"/>
      <c r="I91" s="96"/>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c r="AT91" s="114"/>
      <c r="AU91" s="114"/>
      <c r="AV91" s="114"/>
      <c r="AW91" s="114"/>
      <c r="AX91" s="114"/>
      <c r="AY91" s="114"/>
      <c r="AZ91" s="114"/>
      <c r="BA91" s="114"/>
      <c r="BB91" s="114"/>
      <c r="BC91" s="114"/>
      <c r="BD91" s="114"/>
      <c r="BE91" s="114"/>
      <c r="BF91" s="114"/>
      <c r="BG91" s="114"/>
      <c r="BH91" s="114"/>
      <c r="BI91" s="114"/>
      <c r="BJ91" s="114"/>
      <c r="BK91" s="114"/>
      <c r="BL91" s="114"/>
      <c r="BM91" s="114"/>
      <c r="BN91" s="114"/>
      <c r="BO91" s="114"/>
      <c r="BP91" s="114"/>
      <c r="BQ91" s="114"/>
      <c r="BR91" s="114"/>
      <c r="BS91" s="114"/>
      <c r="BT91" s="114"/>
      <c r="BU91" s="114"/>
      <c r="BV91" s="114"/>
      <c r="BW91" s="114"/>
      <c r="BX91" s="114"/>
      <c r="BY91" s="114"/>
      <c r="BZ91" s="114"/>
    </row>
    <row r="92" spans="1:78" ht="15">
      <c r="A92" s="114"/>
      <c r="B92" s="96"/>
      <c r="C92" s="96"/>
      <c r="D92" s="96"/>
      <c r="E92" s="96"/>
      <c r="F92" s="96"/>
      <c r="G92" s="96"/>
      <c r="H92" s="96"/>
      <c r="I92" s="96"/>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c r="AO92" s="114"/>
      <c r="AP92" s="114"/>
      <c r="AQ92" s="114"/>
      <c r="AR92" s="114"/>
      <c r="AS92" s="114"/>
      <c r="AT92" s="114"/>
      <c r="AU92" s="114"/>
      <c r="AV92" s="114"/>
      <c r="AW92" s="114"/>
      <c r="AX92" s="114"/>
      <c r="AY92" s="114"/>
      <c r="AZ92" s="114"/>
      <c r="BA92" s="114"/>
      <c r="BB92" s="114"/>
      <c r="BC92" s="114"/>
      <c r="BD92" s="114"/>
      <c r="BE92" s="114"/>
      <c r="BF92" s="114"/>
      <c r="BG92" s="114"/>
      <c r="BH92" s="114"/>
      <c r="BI92" s="114"/>
      <c r="BJ92" s="114"/>
      <c r="BK92" s="114"/>
      <c r="BL92" s="114"/>
      <c r="BM92" s="114"/>
      <c r="BN92" s="114"/>
      <c r="BO92" s="114"/>
      <c r="BP92" s="114"/>
      <c r="BQ92" s="114"/>
      <c r="BR92" s="114"/>
      <c r="BS92" s="114"/>
      <c r="BT92" s="114"/>
      <c r="BU92" s="114"/>
      <c r="BV92" s="114"/>
      <c r="BW92" s="114"/>
      <c r="BX92" s="114"/>
      <c r="BY92" s="114"/>
      <c r="BZ92" s="114"/>
    </row>
    <row r="93" spans="1:78" ht="15">
      <c r="A93" s="114"/>
      <c r="B93" s="96"/>
      <c r="C93" s="96"/>
      <c r="D93" s="96"/>
      <c r="E93" s="96"/>
      <c r="F93" s="96"/>
      <c r="G93" s="96"/>
      <c r="H93" s="96"/>
      <c r="I93" s="96"/>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c r="AO93" s="114"/>
      <c r="AP93" s="114"/>
      <c r="AQ93" s="114"/>
      <c r="AR93" s="114"/>
      <c r="AS93" s="114"/>
      <c r="AT93" s="114"/>
      <c r="AU93" s="114"/>
      <c r="AV93" s="114"/>
      <c r="AW93" s="114"/>
      <c r="AX93" s="114"/>
      <c r="AY93" s="114"/>
      <c r="AZ93" s="114"/>
      <c r="BA93" s="114"/>
      <c r="BB93" s="114"/>
      <c r="BC93" s="114"/>
      <c r="BD93" s="114"/>
      <c r="BE93" s="114"/>
      <c r="BF93" s="114"/>
      <c r="BG93" s="114"/>
      <c r="BH93" s="114"/>
      <c r="BI93" s="114"/>
      <c r="BJ93" s="114"/>
      <c r="BK93" s="114"/>
      <c r="BL93" s="114"/>
      <c r="BM93" s="114"/>
      <c r="BN93" s="114"/>
      <c r="BO93" s="114"/>
      <c r="BP93" s="114"/>
      <c r="BQ93" s="114"/>
      <c r="BR93" s="114"/>
      <c r="BS93" s="114"/>
      <c r="BT93" s="114"/>
      <c r="BU93" s="114"/>
      <c r="BV93" s="114"/>
      <c r="BW93" s="114"/>
      <c r="BX93" s="114"/>
      <c r="BY93" s="114"/>
      <c r="BZ93" s="114"/>
    </row>
    <row r="94" spans="1:78" ht="15">
      <c r="A94" s="114"/>
      <c r="B94" s="96"/>
      <c r="C94" s="96"/>
      <c r="D94" s="96"/>
      <c r="E94" s="96"/>
      <c r="F94" s="96"/>
      <c r="G94" s="96"/>
      <c r="H94" s="96"/>
      <c r="I94" s="96"/>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c r="AO94" s="114"/>
      <c r="AP94" s="114"/>
      <c r="AQ94" s="114"/>
      <c r="AR94" s="114"/>
      <c r="AS94" s="114"/>
      <c r="AT94" s="114"/>
      <c r="AU94" s="114"/>
      <c r="AV94" s="114"/>
      <c r="AW94" s="114"/>
      <c r="AX94" s="114"/>
      <c r="AY94" s="114"/>
      <c r="AZ94" s="114"/>
      <c r="BA94" s="114"/>
      <c r="BB94" s="114"/>
      <c r="BC94" s="114"/>
      <c r="BD94" s="114"/>
      <c r="BE94" s="114"/>
      <c r="BF94" s="114"/>
      <c r="BG94" s="114"/>
      <c r="BH94" s="114"/>
      <c r="BI94" s="114"/>
      <c r="BJ94" s="114"/>
      <c r="BK94" s="114"/>
      <c r="BL94" s="114"/>
      <c r="BM94" s="114"/>
      <c r="BN94" s="114"/>
      <c r="BO94" s="114"/>
      <c r="BP94" s="114"/>
      <c r="BQ94" s="114"/>
      <c r="BR94" s="114"/>
      <c r="BS94" s="114"/>
      <c r="BT94" s="114"/>
      <c r="BU94" s="114"/>
      <c r="BV94" s="114"/>
      <c r="BW94" s="114"/>
      <c r="BX94" s="114"/>
      <c r="BY94" s="114"/>
      <c r="BZ94" s="114"/>
    </row>
    <row r="95" spans="1:78" ht="15">
      <c r="A95" s="114"/>
      <c r="B95" s="96"/>
      <c r="C95" s="96"/>
      <c r="D95" s="96"/>
      <c r="E95" s="96"/>
      <c r="F95" s="96"/>
      <c r="G95" s="96"/>
      <c r="H95" s="96"/>
      <c r="I95" s="96"/>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114"/>
      <c r="BY95" s="114"/>
      <c r="BZ95" s="114"/>
    </row>
    <row r="96" spans="1:78" ht="15">
      <c r="A96" s="114"/>
      <c r="B96" s="96"/>
      <c r="C96" s="96"/>
      <c r="D96" s="96"/>
      <c r="E96" s="96"/>
      <c r="F96" s="96"/>
      <c r="G96" s="96"/>
      <c r="H96" s="96"/>
      <c r="I96" s="96"/>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row>
    <row r="97" spans="1:78" ht="15">
      <c r="A97" s="114"/>
      <c r="B97" s="96"/>
      <c r="C97" s="96"/>
      <c r="D97" s="96"/>
      <c r="E97" s="96"/>
      <c r="F97" s="96"/>
      <c r="G97" s="96"/>
      <c r="H97" s="96"/>
      <c r="I97" s="96"/>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c r="AP97" s="114"/>
      <c r="AQ97" s="114"/>
      <c r="AR97" s="114"/>
      <c r="AS97" s="114"/>
      <c r="AT97" s="114"/>
      <c r="AU97" s="114"/>
      <c r="AV97" s="114"/>
      <c r="AW97" s="114"/>
      <c r="AX97" s="114"/>
      <c r="AY97" s="114"/>
      <c r="AZ97" s="114"/>
      <c r="BA97" s="114"/>
      <c r="BB97" s="114"/>
      <c r="BC97" s="114"/>
      <c r="BD97" s="114"/>
      <c r="BE97" s="114"/>
      <c r="BF97" s="114"/>
      <c r="BG97" s="114"/>
      <c r="BH97" s="114"/>
      <c r="BI97" s="114"/>
      <c r="BJ97" s="114"/>
      <c r="BK97" s="114"/>
      <c r="BL97" s="114"/>
      <c r="BM97" s="114"/>
      <c r="BN97" s="114"/>
      <c r="BO97" s="114"/>
      <c r="BP97" s="114"/>
      <c r="BQ97" s="114"/>
      <c r="BR97" s="114"/>
      <c r="BS97" s="114"/>
      <c r="BT97" s="114"/>
      <c r="BU97" s="114"/>
      <c r="BV97" s="114"/>
      <c r="BW97" s="114"/>
      <c r="BX97" s="114"/>
      <c r="BY97" s="114"/>
      <c r="BZ97" s="114"/>
    </row>
    <row r="98" spans="1:78" ht="15">
      <c r="A98" s="114"/>
      <c r="B98" s="96"/>
      <c r="C98" s="96"/>
      <c r="D98" s="96"/>
      <c r="E98" s="96"/>
      <c r="F98" s="96"/>
      <c r="G98" s="96"/>
      <c r="H98" s="96"/>
      <c r="I98" s="96"/>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c r="AP98" s="114"/>
      <c r="AQ98" s="114"/>
      <c r="AR98" s="114"/>
      <c r="AS98" s="114"/>
      <c r="AT98" s="114"/>
      <c r="AU98" s="114"/>
      <c r="AV98" s="114"/>
      <c r="AW98" s="114"/>
      <c r="AX98" s="114"/>
      <c r="AY98" s="114"/>
      <c r="AZ98" s="114"/>
      <c r="BA98" s="114"/>
      <c r="BB98" s="114"/>
      <c r="BC98" s="114"/>
      <c r="BD98" s="114"/>
      <c r="BE98" s="114"/>
      <c r="BF98" s="114"/>
      <c r="BG98" s="114"/>
      <c r="BH98" s="114"/>
      <c r="BI98" s="114"/>
      <c r="BJ98" s="114"/>
      <c r="BK98" s="114"/>
      <c r="BL98" s="114"/>
      <c r="BM98" s="114"/>
      <c r="BN98" s="114"/>
      <c r="BO98" s="114"/>
      <c r="BP98" s="114"/>
      <c r="BQ98" s="114"/>
      <c r="BR98" s="114"/>
      <c r="BS98" s="114"/>
      <c r="BT98" s="114"/>
      <c r="BU98" s="114"/>
      <c r="BV98" s="114"/>
      <c r="BW98" s="114"/>
      <c r="BX98" s="114"/>
      <c r="BY98" s="114"/>
      <c r="BZ98" s="114"/>
    </row>
    <row r="99" spans="1:78" ht="15">
      <c r="A99" s="114"/>
      <c r="B99" s="96"/>
      <c r="C99" s="96"/>
      <c r="D99" s="96"/>
      <c r="E99" s="96"/>
      <c r="F99" s="96"/>
      <c r="G99" s="96"/>
      <c r="H99" s="96"/>
      <c r="I99" s="96"/>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114"/>
      <c r="BY99" s="114"/>
      <c r="BZ99" s="114"/>
    </row>
    <row r="100" spans="1:78" ht="15">
      <c r="A100" s="114"/>
      <c r="B100" s="96"/>
      <c r="C100" s="96"/>
      <c r="D100" s="96"/>
      <c r="E100" s="96"/>
      <c r="F100" s="96"/>
      <c r="G100" s="96"/>
      <c r="H100" s="96"/>
      <c r="I100" s="96"/>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c r="AP100" s="114"/>
      <c r="AQ100" s="114"/>
      <c r="AR100" s="114"/>
      <c r="AS100" s="114"/>
      <c r="AT100" s="114"/>
      <c r="AU100" s="114"/>
      <c r="AV100" s="114"/>
      <c r="AW100" s="114"/>
      <c r="AX100" s="114"/>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4"/>
      <c r="BT100" s="114"/>
      <c r="BU100" s="114"/>
      <c r="BV100" s="114"/>
      <c r="BW100" s="114"/>
      <c r="BX100" s="114"/>
      <c r="BY100" s="114"/>
      <c r="BZ100" s="114"/>
    </row>
    <row r="101" spans="1:78" ht="15">
      <c r="A101" s="114"/>
      <c r="B101" s="96"/>
      <c r="C101" s="96"/>
      <c r="D101" s="96"/>
      <c r="E101" s="96"/>
      <c r="F101" s="96"/>
      <c r="G101" s="96"/>
      <c r="H101" s="96"/>
      <c r="I101" s="96"/>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row>
    <row r="102" spans="1:78" ht="15">
      <c r="A102" s="114"/>
      <c r="B102" s="96"/>
      <c r="C102" s="96"/>
      <c r="D102" s="96"/>
      <c r="E102" s="96"/>
      <c r="F102" s="96"/>
      <c r="G102" s="96"/>
      <c r="H102" s="96"/>
      <c r="I102" s="96"/>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c r="AO102" s="114"/>
      <c r="AP102" s="114"/>
      <c r="AQ102" s="114"/>
      <c r="AR102" s="114"/>
      <c r="AS102" s="114"/>
      <c r="AT102" s="114"/>
      <c r="AU102" s="114"/>
      <c r="AV102" s="114"/>
      <c r="AW102" s="114"/>
      <c r="AX102" s="114"/>
      <c r="AY102" s="114"/>
      <c r="AZ102" s="114"/>
      <c r="BA102" s="114"/>
      <c r="BB102" s="114"/>
      <c r="BC102" s="114"/>
      <c r="BD102" s="114"/>
      <c r="BE102" s="114"/>
      <c r="BF102" s="114"/>
      <c r="BG102" s="114"/>
      <c r="BH102" s="114"/>
      <c r="BI102" s="114"/>
      <c r="BJ102" s="114"/>
      <c r="BK102" s="114"/>
      <c r="BL102" s="114"/>
      <c r="BM102" s="114"/>
      <c r="BN102" s="114"/>
      <c r="BO102" s="114"/>
      <c r="BP102" s="114"/>
      <c r="BQ102" s="114"/>
      <c r="BR102" s="114"/>
      <c r="BS102" s="114"/>
      <c r="BT102" s="114"/>
      <c r="BU102" s="114"/>
      <c r="BV102" s="114"/>
      <c r="BW102" s="114"/>
      <c r="BX102" s="114"/>
      <c r="BY102" s="114"/>
      <c r="BZ102" s="114"/>
    </row>
    <row r="103" spans="1:78" ht="15">
      <c r="A103" s="114"/>
      <c r="B103" s="96"/>
      <c r="C103" s="96"/>
      <c r="D103" s="96"/>
      <c r="E103" s="96"/>
      <c r="F103" s="96"/>
      <c r="G103" s="96"/>
      <c r="H103" s="96"/>
      <c r="I103" s="96"/>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row>
    <row r="104" spans="1:78" ht="15">
      <c r="A104" s="114"/>
      <c r="B104" s="96"/>
      <c r="C104" s="96"/>
      <c r="D104" s="96"/>
      <c r="E104" s="96"/>
      <c r="F104" s="96"/>
      <c r="G104" s="96"/>
      <c r="H104" s="96"/>
      <c r="I104" s="96"/>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c r="AO104" s="114"/>
      <c r="AP104" s="114"/>
      <c r="AQ104" s="114"/>
      <c r="AR104" s="114"/>
      <c r="AS104" s="114"/>
      <c r="AT104" s="114"/>
      <c r="AU104" s="114"/>
      <c r="AV104" s="114"/>
      <c r="AW104" s="114"/>
      <c r="AX104" s="114"/>
      <c r="AY104" s="114"/>
      <c r="AZ104" s="114"/>
      <c r="BA104" s="114"/>
      <c r="BB104" s="114"/>
      <c r="BC104" s="114"/>
      <c r="BD104" s="114"/>
      <c r="BE104" s="114"/>
      <c r="BF104" s="114"/>
      <c r="BG104" s="114"/>
      <c r="BH104" s="114"/>
      <c r="BI104" s="114"/>
      <c r="BJ104" s="114"/>
      <c r="BK104" s="114"/>
      <c r="BL104" s="114"/>
      <c r="BM104" s="114"/>
      <c r="BN104" s="114"/>
      <c r="BO104" s="114"/>
      <c r="BP104" s="114"/>
      <c r="BQ104" s="114"/>
      <c r="BR104" s="114"/>
      <c r="BS104" s="114"/>
      <c r="BT104" s="114"/>
      <c r="BU104" s="114"/>
      <c r="BV104" s="114"/>
      <c r="BW104" s="114"/>
      <c r="BX104" s="114"/>
      <c r="BY104" s="114"/>
      <c r="BZ104" s="114"/>
    </row>
    <row r="105" spans="1:78" ht="15">
      <c r="A105" s="114"/>
      <c r="B105" s="96"/>
      <c r="C105" s="96"/>
      <c r="D105" s="96"/>
      <c r="E105" s="96"/>
      <c r="F105" s="96"/>
      <c r="G105" s="96"/>
      <c r="H105" s="96"/>
      <c r="I105" s="96"/>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c r="AO105" s="114"/>
      <c r="AP105" s="114"/>
      <c r="AQ105" s="114"/>
      <c r="AR105" s="114"/>
      <c r="AS105" s="114"/>
      <c r="AT105" s="114"/>
      <c r="AU105" s="114"/>
      <c r="AV105" s="114"/>
      <c r="AW105" s="114"/>
      <c r="AX105" s="114"/>
      <c r="AY105" s="114"/>
      <c r="AZ105" s="114"/>
      <c r="BA105" s="114"/>
      <c r="BB105" s="114"/>
      <c r="BC105" s="114"/>
      <c r="BD105" s="114"/>
      <c r="BE105" s="114"/>
      <c r="BF105" s="114"/>
      <c r="BG105" s="114"/>
      <c r="BH105" s="114"/>
      <c r="BI105" s="114"/>
      <c r="BJ105" s="114"/>
      <c r="BK105" s="114"/>
      <c r="BL105" s="114"/>
      <c r="BM105" s="114"/>
      <c r="BN105" s="114"/>
      <c r="BO105" s="114"/>
      <c r="BP105" s="114"/>
      <c r="BQ105" s="114"/>
      <c r="BR105" s="114"/>
      <c r="BS105" s="114"/>
      <c r="BT105" s="114"/>
      <c r="BU105" s="114"/>
      <c r="BV105" s="114"/>
      <c r="BW105" s="114"/>
      <c r="BX105" s="114"/>
      <c r="BY105" s="114"/>
      <c r="BZ105" s="114"/>
    </row>
    <row r="106" spans="1:78" ht="15">
      <c r="A106" s="114"/>
      <c r="B106" s="96"/>
      <c r="C106" s="96"/>
      <c r="D106" s="96"/>
      <c r="E106" s="96"/>
      <c r="F106" s="96"/>
      <c r="G106" s="96"/>
      <c r="H106" s="96"/>
      <c r="I106" s="96"/>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4"/>
      <c r="BT106" s="114"/>
      <c r="BU106" s="114"/>
      <c r="BV106" s="114"/>
      <c r="BW106" s="114"/>
      <c r="BX106" s="114"/>
      <c r="BY106" s="114"/>
      <c r="BZ106" s="114"/>
    </row>
    <row r="107" spans="1:78" ht="15">
      <c r="A107" s="114"/>
      <c r="B107" s="96"/>
      <c r="C107" s="96"/>
      <c r="D107" s="96"/>
      <c r="E107" s="96"/>
      <c r="F107" s="96"/>
      <c r="G107" s="96"/>
      <c r="H107" s="96"/>
      <c r="I107" s="96"/>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4"/>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row>
    <row r="108" spans="1:78" ht="15">
      <c r="A108" s="114"/>
      <c r="B108" s="96"/>
      <c r="C108" s="96"/>
      <c r="D108" s="96"/>
      <c r="E108" s="96"/>
      <c r="F108" s="96"/>
      <c r="G108" s="96"/>
      <c r="H108" s="96"/>
      <c r="I108" s="96"/>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c r="AO108" s="114"/>
      <c r="AP108" s="114"/>
      <c r="AQ108" s="114"/>
      <c r="AR108" s="114"/>
      <c r="AS108" s="114"/>
      <c r="AT108" s="114"/>
      <c r="AU108" s="114"/>
      <c r="AV108" s="114"/>
      <c r="AW108" s="114"/>
      <c r="AX108" s="114"/>
      <c r="AY108" s="114"/>
      <c r="AZ108" s="114"/>
      <c r="BA108" s="114"/>
      <c r="BB108" s="114"/>
      <c r="BC108" s="114"/>
      <c r="BD108" s="114"/>
      <c r="BE108" s="114"/>
      <c r="BF108" s="114"/>
      <c r="BG108" s="114"/>
      <c r="BH108" s="114"/>
      <c r="BI108" s="114"/>
      <c r="BJ108" s="114"/>
      <c r="BK108" s="114"/>
      <c r="BL108" s="114"/>
      <c r="BM108" s="114"/>
      <c r="BN108" s="114"/>
      <c r="BO108" s="114"/>
      <c r="BP108" s="114"/>
      <c r="BQ108" s="114"/>
      <c r="BR108" s="114"/>
      <c r="BS108" s="114"/>
      <c r="BT108" s="114"/>
      <c r="BU108" s="114"/>
      <c r="BV108" s="114"/>
      <c r="BW108" s="114"/>
      <c r="BX108" s="114"/>
      <c r="BY108" s="114"/>
      <c r="BZ108" s="114"/>
    </row>
    <row r="109" spans="1:78" ht="15">
      <c r="A109" s="114"/>
      <c r="B109" s="96"/>
      <c r="C109" s="96"/>
      <c r="D109" s="96"/>
      <c r="E109" s="96"/>
      <c r="F109" s="96"/>
      <c r="G109" s="96"/>
      <c r="H109" s="96"/>
      <c r="I109" s="96"/>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4"/>
      <c r="BT109" s="114"/>
      <c r="BU109" s="114"/>
      <c r="BV109" s="114"/>
      <c r="BW109" s="114"/>
      <c r="BX109" s="114"/>
      <c r="BY109" s="114"/>
      <c r="BZ109" s="114"/>
    </row>
    <row r="110" spans="1:78" ht="15">
      <c r="A110" s="114"/>
      <c r="B110" s="96"/>
      <c r="C110" s="96"/>
      <c r="D110" s="96"/>
      <c r="E110" s="96"/>
      <c r="F110" s="96"/>
      <c r="G110" s="96"/>
      <c r="H110" s="96"/>
      <c r="I110" s="96"/>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row>
    <row r="111" spans="1:78" ht="15">
      <c r="A111" s="114"/>
      <c r="B111" s="96"/>
      <c r="C111" s="96"/>
      <c r="D111" s="96"/>
      <c r="E111" s="96"/>
      <c r="F111" s="96"/>
      <c r="G111" s="96"/>
      <c r="H111" s="96"/>
      <c r="I111" s="96"/>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c r="AO111" s="114"/>
      <c r="AP111" s="114"/>
      <c r="AQ111" s="114"/>
      <c r="AR111" s="114"/>
      <c r="AS111" s="114"/>
      <c r="AT111" s="114"/>
      <c r="AU111" s="114"/>
      <c r="AV111" s="114"/>
      <c r="AW111" s="114"/>
      <c r="AX111" s="114"/>
      <c r="AY111" s="114"/>
      <c r="AZ111" s="114"/>
      <c r="BA111" s="114"/>
      <c r="BB111" s="114"/>
      <c r="BC111" s="114"/>
      <c r="BD111" s="114"/>
      <c r="BE111" s="114"/>
      <c r="BF111" s="114"/>
      <c r="BG111" s="114"/>
      <c r="BH111" s="114"/>
      <c r="BI111" s="114"/>
      <c r="BJ111" s="114"/>
      <c r="BK111" s="114"/>
      <c r="BL111" s="114"/>
      <c r="BM111" s="114"/>
      <c r="BN111" s="114"/>
      <c r="BO111" s="114"/>
      <c r="BP111" s="114"/>
      <c r="BQ111" s="114"/>
      <c r="BR111" s="114"/>
      <c r="BS111" s="114"/>
      <c r="BT111" s="114"/>
      <c r="BU111" s="114"/>
      <c r="BV111" s="114"/>
      <c r="BW111" s="114"/>
      <c r="BX111" s="114"/>
      <c r="BY111" s="114"/>
      <c r="BZ111" s="114"/>
    </row>
    <row r="112" spans="1:78" ht="15">
      <c r="A112" s="114"/>
      <c r="B112" s="96"/>
      <c r="C112" s="96"/>
      <c r="D112" s="96"/>
      <c r="E112" s="96"/>
      <c r="F112" s="96"/>
      <c r="G112" s="96"/>
      <c r="H112" s="96"/>
      <c r="I112" s="96"/>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4"/>
      <c r="BU112" s="114"/>
      <c r="BV112" s="114"/>
      <c r="BW112" s="114"/>
      <c r="BX112" s="114"/>
      <c r="BY112" s="114"/>
      <c r="BZ112" s="114"/>
    </row>
    <row r="113" spans="1:78" ht="15">
      <c r="A113" s="114"/>
      <c r="B113" s="96"/>
      <c r="C113" s="96"/>
      <c r="D113" s="96"/>
      <c r="E113" s="96"/>
      <c r="F113" s="96"/>
      <c r="G113" s="96"/>
      <c r="H113" s="96"/>
      <c r="I113" s="96"/>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row>
    <row r="114" spans="1:78" ht="15">
      <c r="A114" s="114"/>
      <c r="B114" s="96"/>
      <c r="C114" s="96"/>
      <c r="D114" s="96"/>
      <c r="E114" s="96"/>
      <c r="F114" s="96"/>
      <c r="G114" s="96"/>
      <c r="H114" s="96"/>
      <c r="I114" s="96"/>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4"/>
      <c r="BR114" s="114"/>
      <c r="BS114" s="114"/>
      <c r="BT114" s="114"/>
      <c r="BU114" s="114"/>
      <c r="BV114" s="114"/>
      <c r="BW114" s="114"/>
      <c r="BX114" s="114"/>
      <c r="BY114" s="114"/>
      <c r="BZ114" s="114"/>
    </row>
    <row r="115" spans="1:78" ht="15">
      <c r="A115" s="114"/>
      <c r="B115" s="96"/>
      <c r="C115" s="96"/>
      <c r="D115" s="96"/>
      <c r="E115" s="96"/>
      <c r="F115" s="96"/>
      <c r="G115" s="96"/>
      <c r="H115" s="96"/>
      <c r="I115" s="96"/>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BY115" s="114"/>
      <c r="BZ115" s="114"/>
    </row>
    <row r="116" spans="1:78" ht="15">
      <c r="A116" s="114"/>
      <c r="B116" s="96"/>
      <c r="C116" s="96"/>
      <c r="D116" s="96"/>
      <c r="E116" s="96"/>
      <c r="F116" s="96"/>
      <c r="G116" s="96"/>
      <c r="H116" s="96"/>
      <c r="I116" s="96"/>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c r="AP116" s="114"/>
      <c r="AQ116" s="114"/>
      <c r="AR116" s="114"/>
      <c r="AS116" s="114"/>
      <c r="AT116" s="114"/>
      <c r="AU116" s="114"/>
      <c r="AV116" s="114"/>
      <c r="AW116" s="114"/>
      <c r="AX116" s="114"/>
      <c r="AY116" s="114"/>
      <c r="AZ116" s="114"/>
      <c r="BA116" s="114"/>
      <c r="BB116" s="114"/>
      <c r="BC116" s="114"/>
      <c r="BD116" s="114"/>
      <c r="BE116" s="114"/>
      <c r="BF116" s="114"/>
      <c r="BG116" s="114"/>
      <c r="BH116" s="114"/>
      <c r="BI116" s="114"/>
      <c r="BJ116" s="114"/>
      <c r="BK116" s="114"/>
      <c r="BL116" s="114"/>
      <c r="BM116" s="114"/>
      <c r="BN116" s="114"/>
      <c r="BO116" s="114"/>
      <c r="BP116" s="114"/>
      <c r="BQ116" s="114"/>
      <c r="BR116" s="114"/>
      <c r="BS116" s="114"/>
      <c r="BT116" s="114"/>
      <c r="BU116" s="114"/>
      <c r="BV116" s="114"/>
      <c r="BW116" s="114"/>
      <c r="BX116" s="114"/>
      <c r="BY116" s="114"/>
      <c r="BZ116" s="114"/>
    </row>
    <row r="117" spans="1:78" ht="15">
      <c r="A117" s="114"/>
      <c r="B117" s="96"/>
      <c r="C117" s="96"/>
      <c r="D117" s="96"/>
      <c r="E117" s="96"/>
      <c r="F117" s="96"/>
      <c r="G117" s="96"/>
      <c r="H117" s="96"/>
      <c r="I117" s="96"/>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c r="AO117" s="114"/>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row>
    <row r="118" spans="1:78" ht="15">
      <c r="A118" s="114"/>
      <c r="B118" s="96"/>
      <c r="C118" s="96"/>
      <c r="D118" s="96"/>
      <c r="E118" s="96"/>
      <c r="F118" s="96"/>
      <c r="G118" s="96"/>
      <c r="H118" s="96"/>
      <c r="I118" s="96"/>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row>
    <row r="119" spans="1:78" ht="15">
      <c r="A119" s="114"/>
      <c r="B119" s="96"/>
      <c r="C119" s="96"/>
      <c r="D119" s="96"/>
      <c r="E119" s="96"/>
      <c r="F119" s="96"/>
      <c r="G119" s="96"/>
      <c r="H119" s="96"/>
      <c r="I119" s="96"/>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4"/>
      <c r="BR119" s="114"/>
      <c r="BS119" s="114"/>
      <c r="BT119" s="114"/>
      <c r="BU119" s="114"/>
      <c r="BV119" s="114"/>
      <c r="BW119" s="114"/>
      <c r="BX119" s="114"/>
      <c r="BY119" s="114"/>
      <c r="BZ119" s="114"/>
    </row>
    <row r="120" spans="1:78" ht="15">
      <c r="A120" s="114"/>
      <c r="B120" s="96"/>
      <c r="C120" s="96"/>
      <c r="D120" s="96"/>
      <c r="E120" s="96"/>
      <c r="F120" s="96"/>
      <c r="G120" s="96"/>
      <c r="H120" s="96"/>
      <c r="I120" s="96"/>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4"/>
      <c r="BR120" s="114"/>
      <c r="BS120" s="114"/>
      <c r="BT120" s="114"/>
      <c r="BU120" s="114"/>
      <c r="BV120" s="114"/>
      <c r="BW120" s="114"/>
      <c r="BX120" s="114"/>
      <c r="BY120" s="114"/>
      <c r="BZ120" s="114"/>
    </row>
    <row r="121" spans="1:78" ht="15">
      <c r="A121" s="114"/>
      <c r="B121" s="96"/>
      <c r="C121" s="96"/>
      <c r="D121" s="96"/>
      <c r="E121" s="96"/>
      <c r="F121" s="96"/>
      <c r="G121" s="96"/>
      <c r="H121" s="96"/>
      <c r="I121" s="96"/>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14"/>
      <c r="BP121" s="114"/>
      <c r="BQ121" s="114"/>
      <c r="BR121" s="114"/>
      <c r="BS121" s="114"/>
      <c r="BT121" s="114"/>
      <c r="BU121" s="114"/>
      <c r="BV121" s="114"/>
      <c r="BW121" s="114"/>
      <c r="BX121" s="114"/>
      <c r="BY121" s="114"/>
      <c r="BZ121" s="114"/>
    </row>
    <row r="122" spans="1:78" ht="15">
      <c r="A122" s="114"/>
      <c r="B122" s="96"/>
      <c r="C122" s="96"/>
      <c r="D122" s="96"/>
      <c r="E122" s="96"/>
      <c r="F122" s="96"/>
      <c r="G122" s="96"/>
      <c r="H122" s="96"/>
      <c r="I122" s="96"/>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4"/>
      <c r="AV122" s="114"/>
      <c r="AW122" s="114"/>
      <c r="AX122" s="114"/>
      <c r="AY122" s="114"/>
      <c r="AZ122" s="114"/>
      <c r="BA122" s="114"/>
      <c r="BB122" s="114"/>
      <c r="BC122" s="114"/>
      <c r="BD122" s="114"/>
      <c r="BE122" s="114"/>
      <c r="BF122" s="114"/>
      <c r="BG122" s="114"/>
      <c r="BH122" s="114"/>
      <c r="BI122" s="114"/>
      <c r="BJ122" s="114"/>
      <c r="BK122" s="114"/>
      <c r="BL122" s="114"/>
      <c r="BM122" s="114"/>
      <c r="BN122" s="114"/>
      <c r="BO122" s="114"/>
      <c r="BP122" s="114"/>
      <c r="BQ122" s="114"/>
      <c r="BR122" s="114"/>
      <c r="BS122" s="114"/>
      <c r="BT122" s="114"/>
      <c r="BU122" s="114"/>
      <c r="BV122" s="114"/>
      <c r="BW122" s="114"/>
      <c r="BX122" s="114"/>
      <c r="BY122" s="114"/>
      <c r="BZ122" s="114"/>
    </row>
    <row r="123" spans="1:78" ht="15">
      <c r="A123" s="114"/>
      <c r="B123" s="96"/>
      <c r="C123" s="96"/>
      <c r="D123" s="96"/>
      <c r="E123" s="96"/>
      <c r="F123" s="96"/>
      <c r="G123" s="96"/>
      <c r="H123" s="96"/>
      <c r="I123" s="96"/>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4"/>
      <c r="AV123" s="114"/>
      <c r="AW123" s="114"/>
      <c r="AX123" s="114"/>
      <c r="AY123" s="114"/>
      <c r="AZ123" s="114"/>
      <c r="BA123" s="114"/>
      <c r="BB123" s="114"/>
      <c r="BC123" s="114"/>
      <c r="BD123" s="114"/>
      <c r="BE123" s="114"/>
      <c r="BF123" s="114"/>
      <c r="BG123" s="114"/>
      <c r="BH123" s="114"/>
      <c r="BI123" s="114"/>
      <c r="BJ123" s="114"/>
      <c r="BK123" s="114"/>
      <c r="BL123" s="114"/>
      <c r="BM123" s="114"/>
      <c r="BN123" s="114"/>
      <c r="BO123" s="114"/>
      <c r="BP123" s="114"/>
      <c r="BQ123" s="114"/>
      <c r="BR123" s="114"/>
      <c r="BS123" s="114"/>
      <c r="BT123" s="114"/>
      <c r="BU123" s="114"/>
      <c r="BV123" s="114"/>
      <c r="BW123" s="114"/>
      <c r="BX123" s="114"/>
      <c r="BY123" s="114"/>
      <c r="BZ123" s="114"/>
    </row>
    <row r="124" spans="1:78" ht="15">
      <c r="A124" s="114"/>
      <c r="B124" s="96"/>
      <c r="C124" s="96"/>
      <c r="D124" s="96"/>
      <c r="E124" s="96"/>
      <c r="F124" s="96"/>
      <c r="G124" s="96"/>
      <c r="H124" s="96"/>
      <c r="I124" s="96"/>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4"/>
      <c r="AV124" s="114"/>
      <c r="AW124" s="114"/>
      <c r="AX124" s="114"/>
      <c r="AY124" s="114"/>
      <c r="AZ124" s="114"/>
      <c r="BA124" s="114"/>
      <c r="BB124" s="114"/>
      <c r="BC124" s="114"/>
      <c r="BD124" s="114"/>
      <c r="BE124" s="114"/>
      <c r="BF124" s="114"/>
      <c r="BG124" s="114"/>
      <c r="BH124" s="114"/>
      <c r="BI124" s="114"/>
      <c r="BJ124" s="114"/>
      <c r="BK124" s="114"/>
      <c r="BL124" s="114"/>
      <c r="BM124" s="114"/>
      <c r="BN124" s="114"/>
      <c r="BO124" s="114"/>
      <c r="BP124" s="114"/>
      <c r="BQ124" s="114"/>
      <c r="BR124" s="114"/>
      <c r="BS124" s="114"/>
      <c r="BT124" s="114"/>
      <c r="BU124" s="114"/>
      <c r="BV124" s="114"/>
      <c r="BW124" s="114"/>
      <c r="BX124" s="114"/>
      <c r="BY124" s="114"/>
      <c r="BZ124" s="114"/>
    </row>
    <row r="125" spans="1:78" ht="15">
      <c r="A125" s="114"/>
      <c r="B125" s="96"/>
      <c r="C125" s="96"/>
      <c r="D125" s="96"/>
      <c r="E125" s="96"/>
      <c r="F125" s="96"/>
      <c r="G125" s="96"/>
      <c r="H125" s="96"/>
      <c r="I125" s="96"/>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14"/>
      <c r="BC125" s="114"/>
      <c r="BD125" s="114"/>
      <c r="BE125" s="114"/>
      <c r="BF125" s="114"/>
      <c r="BG125" s="114"/>
      <c r="BH125" s="114"/>
      <c r="BI125" s="114"/>
      <c r="BJ125" s="114"/>
      <c r="BK125" s="114"/>
      <c r="BL125" s="114"/>
      <c r="BM125" s="114"/>
      <c r="BN125" s="114"/>
      <c r="BO125" s="114"/>
      <c r="BP125" s="114"/>
      <c r="BQ125" s="114"/>
      <c r="BR125" s="114"/>
      <c r="BS125" s="114"/>
      <c r="BT125" s="114"/>
      <c r="BU125" s="114"/>
      <c r="BV125" s="114"/>
      <c r="BW125" s="114"/>
      <c r="BX125" s="114"/>
      <c r="BY125" s="114"/>
      <c r="BZ125" s="114"/>
    </row>
    <row r="126" spans="1:78" ht="15">
      <c r="A126" s="114"/>
      <c r="B126" s="96"/>
      <c r="C126" s="96"/>
      <c r="D126" s="96"/>
      <c r="E126" s="96"/>
      <c r="F126" s="96"/>
      <c r="G126" s="96"/>
      <c r="H126" s="96"/>
      <c r="I126" s="96"/>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4"/>
      <c r="AV126" s="114"/>
      <c r="AW126" s="114"/>
      <c r="AX126" s="114"/>
      <c r="AY126" s="114"/>
      <c r="AZ126" s="114"/>
      <c r="BA126" s="114"/>
      <c r="BB126" s="114"/>
      <c r="BC126" s="114"/>
      <c r="BD126" s="114"/>
      <c r="BE126" s="114"/>
      <c r="BF126" s="114"/>
      <c r="BG126" s="114"/>
      <c r="BH126" s="114"/>
      <c r="BI126" s="114"/>
      <c r="BJ126" s="114"/>
      <c r="BK126" s="114"/>
      <c r="BL126" s="114"/>
      <c r="BM126" s="114"/>
      <c r="BN126" s="114"/>
      <c r="BO126" s="114"/>
      <c r="BP126" s="114"/>
      <c r="BQ126" s="114"/>
      <c r="BR126" s="114"/>
      <c r="BS126" s="114"/>
      <c r="BT126" s="114"/>
      <c r="BU126" s="114"/>
      <c r="BV126" s="114"/>
      <c r="BW126" s="114"/>
      <c r="BX126" s="114"/>
      <c r="BY126" s="114"/>
      <c r="BZ126" s="114"/>
    </row>
    <row r="127" spans="1:78" ht="15">
      <c r="A127" s="114"/>
      <c r="B127" s="96"/>
      <c r="C127" s="96"/>
      <c r="D127" s="96"/>
      <c r="E127" s="96"/>
      <c r="F127" s="96"/>
      <c r="G127" s="96"/>
      <c r="H127" s="96"/>
      <c r="I127" s="96"/>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4"/>
      <c r="AV127" s="114"/>
      <c r="AW127" s="114"/>
      <c r="AX127" s="114"/>
      <c r="AY127" s="114"/>
      <c r="AZ127" s="114"/>
      <c r="BA127" s="114"/>
      <c r="BB127" s="114"/>
      <c r="BC127" s="114"/>
      <c r="BD127" s="114"/>
      <c r="BE127" s="114"/>
      <c r="BF127" s="114"/>
      <c r="BG127" s="114"/>
      <c r="BH127" s="114"/>
      <c r="BI127" s="114"/>
      <c r="BJ127" s="114"/>
      <c r="BK127" s="114"/>
      <c r="BL127" s="114"/>
      <c r="BM127" s="114"/>
      <c r="BN127" s="114"/>
      <c r="BO127" s="114"/>
      <c r="BP127" s="114"/>
      <c r="BQ127" s="114"/>
      <c r="BR127" s="114"/>
      <c r="BS127" s="114"/>
      <c r="BT127" s="114"/>
      <c r="BU127" s="114"/>
      <c r="BV127" s="114"/>
      <c r="BW127" s="114"/>
      <c r="BX127" s="114"/>
      <c r="BY127" s="114"/>
      <c r="BZ127" s="114"/>
    </row>
    <row r="128" spans="1:78" ht="15">
      <c r="A128" s="114"/>
      <c r="B128" s="96"/>
      <c r="C128" s="96"/>
      <c r="D128" s="96"/>
      <c r="E128" s="96"/>
      <c r="F128" s="96"/>
      <c r="G128" s="96"/>
      <c r="H128" s="96"/>
      <c r="I128" s="96"/>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4"/>
      <c r="BA128" s="114"/>
      <c r="BB128" s="114"/>
      <c r="BC128" s="114"/>
      <c r="BD128" s="114"/>
      <c r="BE128" s="114"/>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row>
    <row r="129" spans="1:78" ht="15">
      <c r="A129" s="114"/>
      <c r="B129" s="96"/>
      <c r="C129" s="96"/>
      <c r="D129" s="96"/>
      <c r="E129" s="96"/>
      <c r="F129" s="96"/>
      <c r="G129" s="96"/>
      <c r="H129" s="96"/>
      <c r="I129" s="96"/>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4"/>
      <c r="BA129" s="114"/>
      <c r="BB129" s="114"/>
      <c r="BC129" s="114"/>
      <c r="BD129" s="114"/>
      <c r="BE129" s="114"/>
      <c r="BF129" s="114"/>
      <c r="BG129" s="114"/>
      <c r="BH129" s="114"/>
      <c r="BI129" s="114"/>
      <c r="BJ129" s="114"/>
      <c r="BK129" s="114"/>
      <c r="BL129" s="114"/>
      <c r="BM129" s="114"/>
      <c r="BN129" s="114"/>
      <c r="BO129" s="114"/>
      <c r="BP129" s="114"/>
      <c r="BQ129" s="114"/>
      <c r="BR129" s="114"/>
      <c r="BS129" s="114"/>
      <c r="BT129" s="114"/>
      <c r="BU129" s="114"/>
      <c r="BV129" s="114"/>
      <c r="BW129" s="114"/>
      <c r="BX129" s="114"/>
      <c r="BY129" s="114"/>
      <c r="BZ129" s="114"/>
    </row>
    <row r="130" spans="1:78" ht="15">
      <c r="A130" s="114"/>
      <c r="B130" s="96"/>
      <c r="C130" s="96"/>
      <c r="D130" s="96"/>
      <c r="E130" s="96"/>
      <c r="F130" s="96"/>
      <c r="G130" s="96"/>
      <c r="H130" s="96"/>
      <c r="I130" s="96"/>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4"/>
      <c r="BA130" s="114"/>
      <c r="BB130" s="114"/>
      <c r="BC130" s="114"/>
      <c r="BD130" s="114"/>
      <c r="BE130" s="114"/>
      <c r="BF130" s="114"/>
      <c r="BG130" s="114"/>
      <c r="BH130" s="114"/>
      <c r="BI130" s="114"/>
      <c r="BJ130" s="114"/>
      <c r="BK130" s="114"/>
      <c r="BL130" s="114"/>
      <c r="BM130" s="114"/>
      <c r="BN130" s="114"/>
      <c r="BO130" s="114"/>
      <c r="BP130" s="114"/>
      <c r="BQ130" s="114"/>
      <c r="BR130" s="114"/>
      <c r="BS130" s="114"/>
      <c r="BT130" s="114"/>
      <c r="BU130" s="114"/>
      <c r="BV130" s="114"/>
      <c r="BW130" s="114"/>
      <c r="BX130" s="114"/>
      <c r="BY130" s="114"/>
      <c r="BZ130" s="114"/>
    </row>
    <row r="131" spans="1:78" ht="15">
      <c r="A131" s="114"/>
      <c r="B131" s="96"/>
      <c r="C131" s="96"/>
      <c r="D131" s="96"/>
      <c r="E131" s="96"/>
      <c r="F131" s="96"/>
      <c r="G131" s="96"/>
      <c r="H131" s="96"/>
      <c r="I131" s="96"/>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4"/>
      <c r="BA131" s="114"/>
      <c r="BB131" s="114"/>
      <c r="BC131" s="114"/>
      <c r="BD131" s="114"/>
      <c r="BE131" s="114"/>
      <c r="BF131" s="114"/>
      <c r="BG131" s="114"/>
      <c r="BH131" s="114"/>
      <c r="BI131" s="114"/>
      <c r="BJ131" s="114"/>
      <c r="BK131" s="114"/>
      <c r="BL131" s="114"/>
      <c r="BM131" s="114"/>
      <c r="BN131" s="114"/>
      <c r="BO131" s="114"/>
      <c r="BP131" s="114"/>
      <c r="BQ131" s="114"/>
      <c r="BR131" s="114"/>
      <c r="BS131" s="114"/>
      <c r="BT131" s="114"/>
      <c r="BU131" s="114"/>
      <c r="BV131" s="114"/>
      <c r="BW131" s="114"/>
      <c r="BX131" s="114"/>
      <c r="BY131" s="114"/>
      <c r="BZ131" s="114"/>
    </row>
    <row r="132" spans="1:78" ht="15">
      <c r="A132" s="114"/>
      <c r="B132" s="96"/>
      <c r="C132" s="96"/>
      <c r="D132" s="96"/>
      <c r="E132" s="96"/>
      <c r="F132" s="96"/>
      <c r="G132" s="96"/>
      <c r="H132" s="96"/>
      <c r="I132" s="96"/>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4"/>
      <c r="BA132" s="114"/>
      <c r="BB132" s="114"/>
      <c r="BC132" s="114"/>
      <c r="BD132" s="114"/>
      <c r="BE132" s="114"/>
      <c r="BF132" s="114"/>
      <c r="BG132" s="114"/>
      <c r="BH132" s="114"/>
      <c r="BI132" s="114"/>
      <c r="BJ132" s="114"/>
      <c r="BK132" s="114"/>
      <c r="BL132" s="114"/>
      <c r="BM132" s="114"/>
      <c r="BN132" s="114"/>
      <c r="BO132" s="114"/>
      <c r="BP132" s="114"/>
      <c r="BQ132" s="114"/>
      <c r="BR132" s="114"/>
      <c r="BS132" s="114"/>
      <c r="BT132" s="114"/>
      <c r="BU132" s="114"/>
      <c r="BV132" s="114"/>
      <c r="BW132" s="114"/>
      <c r="BX132" s="114"/>
      <c r="BY132" s="114"/>
      <c r="BZ132" s="114"/>
    </row>
    <row r="133" spans="1:78" ht="15">
      <c r="A133" s="114"/>
      <c r="B133" s="96"/>
      <c r="C133" s="96"/>
      <c r="D133" s="96"/>
      <c r="E133" s="96"/>
      <c r="F133" s="96"/>
      <c r="G133" s="96"/>
      <c r="H133" s="96"/>
      <c r="I133" s="96"/>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row>
    <row r="134" spans="1:78" ht="15">
      <c r="A134" s="114"/>
      <c r="B134" s="96"/>
      <c r="C134" s="96"/>
      <c r="D134" s="96"/>
      <c r="E134" s="96"/>
      <c r="F134" s="96"/>
      <c r="G134" s="96"/>
      <c r="H134" s="96"/>
      <c r="I134" s="96"/>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4"/>
      <c r="BA134" s="114"/>
      <c r="BB134" s="114"/>
      <c r="BC134" s="114"/>
      <c r="BD134" s="114"/>
      <c r="BE134" s="114"/>
      <c r="BF134" s="114"/>
      <c r="BG134" s="114"/>
      <c r="BH134" s="114"/>
      <c r="BI134" s="114"/>
      <c r="BJ134" s="114"/>
      <c r="BK134" s="114"/>
      <c r="BL134" s="114"/>
      <c r="BM134" s="114"/>
      <c r="BN134" s="114"/>
      <c r="BO134" s="114"/>
      <c r="BP134" s="114"/>
      <c r="BQ134" s="114"/>
      <c r="BR134" s="114"/>
      <c r="BS134" s="114"/>
      <c r="BT134" s="114"/>
      <c r="BU134" s="114"/>
      <c r="BV134" s="114"/>
      <c r="BW134" s="114"/>
      <c r="BX134" s="114"/>
      <c r="BY134" s="114"/>
      <c r="BZ134" s="114"/>
    </row>
    <row r="135" spans="1:78" ht="15">
      <c r="A135" s="114"/>
      <c r="B135" s="96"/>
      <c r="C135" s="96"/>
      <c r="D135" s="96"/>
      <c r="E135" s="96"/>
      <c r="F135" s="96"/>
      <c r="G135" s="96"/>
      <c r="H135" s="96"/>
      <c r="I135" s="96"/>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14"/>
      <c r="BH135" s="114"/>
      <c r="BI135" s="114"/>
      <c r="BJ135" s="114"/>
      <c r="BK135" s="114"/>
      <c r="BL135" s="114"/>
      <c r="BM135" s="114"/>
      <c r="BN135" s="114"/>
      <c r="BO135" s="114"/>
      <c r="BP135" s="114"/>
      <c r="BQ135" s="114"/>
      <c r="BR135" s="114"/>
      <c r="BS135" s="114"/>
      <c r="BT135" s="114"/>
      <c r="BU135" s="114"/>
      <c r="BV135" s="114"/>
      <c r="BW135" s="114"/>
      <c r="BX135" s="114"/>
      <c r="BY135" s="114"/>
      <c r="BZ135" s="114"/>
    </row>
    <row r="136" spans="1:78" ht="15">
      <c r="A136" s="114"/>
      <c r="B136" s="96"/>
      <c r="C136" s="96"/>
      <c r="D136" s="96"/>
      <c r="E136" s="96"/>
      <c r="F136" s="96"/>
      <c r="G136" s="96"/>
      <c r="H136" s="96"/>
      <c r="I136" s="96"/>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4"/>
      <c r="BA136" s="114"/>
      <c r="BB136" s="114"/>
      <c r="BC136" s="114"/>
      <c r="BD136" s="114"/>
      <c r="BE136" s="114"/>
      <c r="BF136" s="114"/>
      <c r="BG136" s="114"/>
      <c r="BH136" s="114"/>
      <c r="BI136" s="114"/>
      <c r="BJ136" s="114"/>
      <c r="BK136" s="114"/>
      <c r="BL136" s="114"/>
      <c r="BM136" s="114"/>
      <c r="BN136" s="114"/>
      <c r="BO136" s="114"/>
      <c r="BP136" s="114"/>
      <c r="BQ136" s="114"/>
      <c r="BR136" s="114"/>
      <c r="BS136" s="114"/>
      <c r="BT136" s="114"/>
      <c r="BU136" s="114"/>
      <c r="BV136" s="114"/>
      <c r="BW136" s="114"/>
      <c r="BX136" s="114"/>
      <c r="BY136" s="114"/>
      <c r="BZ136" s="114"/>
    </row>
    <row r="137" spans="1:78" ht="15">
      <c r="A137" s="114"/>
      <c r="B137" s="96"/>
      <c r="C137" s="96"/>
      <c r="D137" s="96"/>
      <c r="E137" s="96"/>
      <c r="F137" s="96"/>
      <c r="G137" s="96"/>
      <c r="H137" s="96"/>
      <c r="I137" s="96"/>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4"/>
      <c r="BA137" s="114"/>
      <c r="BB137" s="114"/>
      <c r="BC137" s="114"/>
      <c r="BD137" s="114"/>
      <c r="BE137" s="114"/>
      <c r="BF137" s="114"/>
      <c r="BG137" s="114"/>
      <c r="BH137" s="114"/>
      <c r="BI137" s="114"/>
      <c r="BJ137" s="114"/>
      <c r="BK137" s="114"/>
      <c r="BL137" s="114"/>
      <c r="BM137" s="114"/>
      <c r="BN137" s="114"/>
      <c r="BO137" s="114"/>
      <c r="BP137" s="114"/>
      <c r="BQ137" s="114"/>
      <c r="BR137" s="114"/>
      <c r="BS137" s="114"/>
      <c r="BT137" s="114"/>
      <c r="BU137" s="114"/>
      <c r="BV137" s="114"/>
      <c r="BW137" s="114"/>
      <c r="BX137" s="114"/>
      <c r="BY137" s="114"/>
      <c r="BZ137" s="114"/>
    </row>
    <row r="138" spans="1:78" ht="15">
      <c r="A138" s="114"/>
      <c r="B138" s="96"/>
      <c r="C138" s="96"/>
      <c r="D138" s="96"/>
      <c r="E138" s="96"/>
      <c r="F138" s="96"/>
      <c r="G138" s="96"/>
      <c r="H138" s="96"/>
      <c r="I138" s="96"/>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114"/>
      <c r="BB138" s="114"/>
      <c r="BC138" s="114"/>
      <c r="BD138" s="114"/>
      <c r="BE138" s="114"/>
      <c r="BF138" s="114"/>
      <c r="BG138" s="114"/>
      <c r="BH138" s="114"/>
      <c r="BI138" s="114"/>
      <c r="BJ138" s="114"/>
      <c r="BK138" s="114"/>
      <c r="BL138" s="114"/>
      <c r="BM138" s="114"/>
      <c r="BN138" s="114"/>
      <c r="BO138" s="114"/>
      <c r="BP138" s="114"/>
      <c r="BQ138" s="114"/>
      <c r="BR138" s="114"/>
      <c r="BS138" s="114"/>
      <c r="BT138" s="114"/>
      <c r="BU138" s="114"/>
      <c r="BV138" s="114"/>
      <c r="BW138" s="114"/>
      <c r="BX138" s="114"/>
      <c r="BY138" s="114"/>
      <c r="BZ138" s="114"/>
    </row>
    <row r="139" spans="1:78" ht="15">
      <c r="A139" s="114"/>
      <c r="B139" s="96"/>
      <c r="C139" s="96"/>
      <c r="D139" s="96"/>
      <c r="E139" s="96"/>
      <c r="F139" s="96"/>
      <c r="G139" s="96"/>
      <c r="H139" s="96"/>
      <c r="I139" s="96"/>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4"/>
      <c r="BA139" s="114"/>
      <c r="BB139" s="114"/>
      <c r="BC139" s="114"/>
      <c r="BD139" s="114"/>
      <c r="BE139" s="114"/>
      <c r="BF139" s="114"/>
      <c r="BG139" s="114"/>
      <c r="BH139" s="114"/>
      <c r="BI139" s="114"/>
      <c r="BJ139" s="114"/>
      <c r="BK139" s="114"/>
      <c r="BL139" s="114"/>
      <c r="BM139" s="114"/>
      <c r="BN139" s="114"/>
      <c r="BO139" s="114"/>
      <c r="BP139" s="114"/>
      <c r="BQ139" s="114"/>
      <c r="BR139" s="114"/>
      <c r="BS139" s="114"/>
      <c r="BT139" s="114"/>
      <c r="BU139" s="114"/>
      <c r="BV139" s="114"/>
      <c r="BW139" s="114"/>
      <c r="BX139" s="114"/>
      <c r="BY139" s="114"/>
      <c r="BZ139" s="114"/>
    </row>
    <row r="140" spans="1:78" ht="15">
      <c r="A140" s="114"/>
      <c r="B140" s="96"/>
      <c r="C140" s="96"/>
      <c r="D140" s="96"/>
      <c r="E140" s="96"/>
      <c r="F140" s="96"/>
      <c r="G140" s="96"/>
      <c r="H140" s="96"/>
      <c r="I140" s="96"/>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14"/>
      <c r="BP140" s="114"/>
      <c r="BQ140" s="114"/>
      <c r="BR140" s="114"/>
      <c r="BS140" s="114"/>
      <c r="BT140" s="114"/>
      <c r="BU140" s="114"/>
      <c r="BV140" s="114"/>
      <c r="BW140" s="114"/>
      <c r="BX140" s="114"/>
      <c r="BY140" s="114"/>
      <c r="BZ140" s="114"/>
    </row>
    <row r="141" spans="1:78" ht="15">
      <c r="A141" s="114"/>
      <c r="B141" s="96"/>
      <c r="C141" s="96"/>
      <c r="D141" s="96"/>
      <c r="E141" s="96"/>
      <c r="F141" s="96"/>
      <c r="G141" s="96"/>
      <c r="H141" s="96"/>
      <c r="I141" s="96"/>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c r="AO141" s="114"/>
      <c r="AP141" s="114"/>
      <c r="AQ141" s="114"/>
      <c r="AR141" s="114"/>
      <c r="AS141" s="114"/>
      <c r="AT141" s="114"/>
      <c r="AU141" s="114"/>
      <c r="AV141" s="114"/>
      <c r="AW141" s="114"/>
      <c r="AX141" s="114"/>
      <c r="AY141" s="114"/>
      <c r="AZ141" s="114"/>
      <c r="BA141" s="114"/>
      <c r="BB141" s="114"/>
      <c r="BC141" s="114"/>
      <c r="BD141" s="114"/>
      <c r="BE141" s="114"/>
      <c r="BF141" s="114"/>
      <c r="BG141" s="114"/>
      <c r="BH141" s="114"/>
      <c r="BI141" s="114"/>
      <c r="BJ141" s="114"/>
      <c r="BK141" s="114"/>
      <c r="BL141" s="114"/>
      <c r="BM141" s="114"/>
      <c r="BN141" s="114"/>
      <c r="BO141" s="114"/>
      <c r="BP141" s="114"/>
      <c r="BQ141" s="114"/>
      <c r="BR141" s="114"/>
      <c r="BS141" s="114"/>
      <c r="BT141" s="114"/>
      <c r="BU141" s="114"/>
      <c r="BV141" s="114"/>
      <c r="BW141" s="114"/>
      <c r="BX141" s="114"/>
      <c r="BY141" s="114"/>
      <c r="BZ141" s="114"/>
    </row>
    <row r="142" spans="1:78" ht="15">
      <c r="A142" s="114"/>
      <c r="B142" s="96"/>
      <c r="C142" s="96"/>
      <c r="D142" s="96"/>
      <c r="E142" s="96"/>
      <c r="F142" s="96"/>
      <c r="G142" s="96"/>
      <c r="H142" s="96"/>
      <c r="I142" s="96"/>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4"/>
      <c r="BC142" s="114"/>
      <c r="BD142" s="114"/>
      <c r="BE142" s="114"/>
      <c r="BF142" s="114"/>
      <c r="BG142" s="114"/>
      <c r="BH142" s="114"/>
      <c r="BI142" s="114"/>
      <c r="BJ142" s="114"/>
      <c r="BK142" s="114"/>
      <c r="BL142" s="114"/>
      <c r="BM142" s="114"/>
      <c r="BN142" s="114"/>
      <c r="BO142" s="114"/>
      <c r="BP142" s="114"/>
      <c r="BQ142" s="114"/>
      <c r="BR142" s="114"/>
      <c r="BS142" s="114"/>
      <c r="BT142" s="114"/>
      <c r="BU142" s="114"/>
      <c r="BV142" s="114"/>
      <c r="BW142" s="114"/>
      <c r="BX142" s="114"/>
      <c r="BY142" s="114"/>
      <c r="BZ142" s="114"/>
    </row>
    <row r="143" spans="1:78" ht="15">
      <c r="A143" s="114"/>
      <c r="B143" s="96"/>
      <c r="C143" s="96"/>
      <c r="D143" s="96"/>
      <c r="E143" s="96"/>
      <c r="F143" s="96"/>
      <c r="G143" s="96"/>
      <c r="H143" s="96"/>
      <c r="I143" s="96"/>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c r="AO143" s="114"/>
      <c r="AP143" s="114"/>
      <c r="AQ143" s="114"/>
      <c r="AR143" s="114"/>
      <c r="AS143" s="114"/>
      <c r="AT143" s="114"/>
      <c r="AU143" s="114"/>
      <c r="AV143" s="114"/>
      <c r="AW143" s="114"/>
      <c r="AX143" s="114"/>
      <c r="AY143" s="114"/>
      <c r="AZ143" s="114"/>
      <c r="BA143" s="114"/>
      <c r="BB143" s="114"/>
      <c r="BC143" s="114"/>
      <c r="BD143" s="114"/>
      <c r="BE143" s="114"/>
      <c r="BF143" s="114"/>
      <c r="BG143" s="114"/>
      <c r="BH143" s="114"/>
      <c r="BI143" s="114"/>
      <c r="BJ143" s="114"/>
      <c r="BK143" s="114"/>
      <c r="BL143" s="114"/>
      <c r="BM143" s="114"/>
      <c r="BN143" s="114"/>
      <c r="BO143" s="114"/>
      <c r="BP143" s="114"/>
      <c r="BQ143" s="114"/>
      <c r="BR143" s="114"/>
      <c r="BS143" s="114"/>
      <c r="BT143" s="114"/>
      <c r="BU143" s="114"/>
      <c r="BV143" s="114"/>
      <c r="BW143" s="114"/>
      <c r="BX143" s="114"/>
      <c r="BY143" s="114"/>
      <c r="BZ143" s="114"/>
    </row>
    <row r="144" spans="1:78" ht="15">
      <c r="A144" s="114"/>
      <c r="B144" s="96"/>
      <c r="C144" s="96"/>
      <c r="D144" s="96"/>
      <c r="E144" s="96"/>
      <c r="F144" s="96"/>
      <c r="G144" s="96"/>
      <c r="H144" s="96"/>
      <c r="I144" s="96"/>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c r="AO144" s="114"/>
      <c r="AP144" s="114"/>
      <c r="AQ144" s="114"/>
      <c r="AR144" s="114"/>
      <c r="AS144" s="114"/>
      <c r="AT144" s="114"/>
      <c r="AU144" s="114"/>
      <c r="AV144" s="114"/>
      <c r="AW144" s="114"/>
      <c r="AX144" s="114"/>
      <c r="AY144" s="114"/>
      <c r="AZ144" s="114"/>
      <c r="BA144" s="114"/>
      <c r="BB144" s="114"/>
      <c r="BC144" s="114"/>
      <c r="BD144" s="114"/>
      <c r="BE144" s="114"/>
      <c r="BF144" s="114"/>
      <c r="BG144" s="114"/>
      <c r="BH144" s="114"/>
      <c r="BI144" s="114"/>
      <c r="BJ144" s="114"/>
      <c r="BK144" s="114"/>
      <c r="BL144" s="114"/>
      <c r="BM144" s="114"/>
      <c r="BN144" s="114"/>
      <c r="BO144" s="114"/>
      <c r="BP144" s="114"/>
      <c r="BQ144" s="114"/>
      <c r="BR144" s="114"/>
      <c r="BS144" s="114"/>
      <c r="BT144" s="114"/>
      <c r="BU144" s="114"/>
      <c r="BV144" s="114"/>
      <c r="BW144" s="114"/>
      <c r="BX144" s="114"/>
      <c r="BY144" s="114"/>
      <c r="BZ144" s="114"/>
    </row>
    <row r="145" spans="1:78" ht="15">
      <c r="A145" s="114"/>
      <c r="B145" s="96"/>
      <c r="C145" s="96"/>
      <c r="D145" s="96"/>
      <c r="E145" s="96"/>
      <c r="F145" s="96"/>
      <c r="G145" s="96"/>
      <c r="H145" s="96"/>
      <c r="I145" s="96"/>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c r="AP145" s="114"/>
      <c r="AQ145" s="114"/>
      <c r="AR145" s="114"/>
      <c r="AS145" s="114"/>
      <c r="AT145" s="114"/>
      <c r="AU145" s="114"/>
      <c r="AV145" s="114"/>
      <c r="AW145" s="114"/>
      <c r="AX145" s="114"/>
      <c r="AY145" s="114"/>
      <c r="AZ145" s="114"/>
      <c r="BA145" s="114"/>
      <c r="BB145" s="114"/>
      <c r="BC145" s="114"/>
      <c r="BD145" s="114"/>
      <c r="BE145" s="114"/>
      <c r="BF145" s="114"/>
      <c r="BG145" s="114"/>
      <c r="BH145" s="114"/>
      <c r="BI145" s="114"/>
      <c r="BJ145" s="114"/>
      <c r="BK145" s="114"/>
      <c r="BL145" s="114"/>
      <c r="BM145" s="114"/>
      <c r="BN145" s="114"/>
      <c r="BO145" s="114"/>
      <c r="BP145" s="114"/>
      <c r="BQ145" s="114"/>
      <c r="BR145" s="114"/>
      <c r="BS145" s="114"/>
      <c r="BT145" s="114"/>
      <c r="BU145" s="114"/>
      <c r="BV145" s="114"/>
      <c r="BW145" s="114"/>
      <c r="BX145" s="114"/>
      <c r="BY145" s="114"/>
      <c r="BZ145" s="114"/>
    </row>
    <row r="146" spans="1:78" ht="15">
      <c r="A146" s="114"/>
      <c r="B146" s="96"/>
      <c r="C146" s="96"/>
      <c r="D146" s="96"/>
      <c r="E146" s="96"/>
      <c r="F146" s="96"/>
      <c r="G146" s="96"/>
      <c r="H146" s="96"/>
      <c r="I146" s="96"/>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AR146" s="114"/>
      <c r="AS146" s="114"/>
      <c r="AT146" s="114"/>
      <c r="AU146" s="114"/>
      <c r="AV146" s="114"/>
      <c r="AW146" s="114"/>
      <c r="AX146" s="114"/>
      <c r="AY146" s="114"/>
      <c r="AZ146" s="114"/>
      <c r="BA146" s="114"/>
      <c r="BB146" s="114"/>
      <c r="BC146" s="114"/>
      <c r="BD146" s="114"/>
      <c r="BE146" s="114"/>
      <c r="BF146" s="114"/>
      <c r="BG146" s="114"/>
      <c r="BH146" s="114"/>
      <c r="BI146" s="114"/>
      <c r="BJ146" s="114"/>
      <c r="BK146" s="114"/>
      <c r="BL146" s="114"/>
      <c r="BM146" s="114"/>
      <c r="BN146" s="114"/>
      <c r="BO146" s="114"/>
      <c r="BP146" s="114"/>
      <c r="BQ146" s="114"/>
      <c r="BR146" s="114"/>
      <c r="BS146" s="114"/>
      <c r="BT146" s="114"/>
      <c r="BU146" s="114"/>
      <c r="BV146" s="114"/>
      <c r="BW146" s="114"/>
      <c r="BX146" s="114"/>
      <c r="BY146" s="114"/>
      <c r="BZ146" s="114"/>
    </row>
    <row r="147" spans="1:78" ht="15">
      <c r="A147" s="114"/>
      <c r="B147" s="96"/>
      <c r="C147" s="96"/>
      <c r="D147" s="96"/>
      <c r="E147" s="96"/>
      <c r="F147" s="96"/>
      <c r="G147" s="96"/>
      <c r="H147" s="96"/>
      <c r="I147" s="96"/>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c r="AO147" s="114"/>
      <c r="AP147" s="114"/>
      <c r="AQ147" s="114"/>
      <c r="AR147" s="114"/>
      <c r="AS147" s="114"/>
      <c r="AT147" s="114"/>
      <c r="AU147" s="114"/>
      <c r="AV147" s="114"/>
      <c r="AW147" s="114"/>
      <c r="AX147" s="114"/>
      <c r="AY147" s="114"/>
      <c r="AZ147" s="114"/>
      <c r="BA147" s="114"/>
      <c r="BB147" s="114"/>
      <c r="BC147" s="114"/>
      <c r="BD147" s="114"/>
      <c r="BE147" s="114"/>
      <c r="BF147" s="114"/>
      <c r="BG147" s="114"/>
      <c r="BH147" s="114"/>
      <c r="BI147" s="114"/>
      <c r="BJ147" s="114"/>
      <c r="BK147" s="114"/>
      <c r="BL147" s="114"/>
      <c r="BM147" s="114"/>
      <c r="BN147" s="114"/>
      <c r="BO147" s="114"/>
      <c r="BP147" s="114"/>
      <c r="BQ147" s="114"/>
      <c r="BR147" s="114"/>
      <c r="BS147" s="114"/>
      <c r="BT147" s="114"/>
      <c r="BU147" s="114"/>
      <c r="BV147" s="114"/>
      <c r="BW147" s="114"/>
      <c r="BX147" s="114"/>
      <c r="BY147" s="114"/>
      <c r="BZ147" s="114"/>
    </row>
    <row r="148" spans="1:78" ht="15">
      <c r="A148" s="114"/>
      <c r="B148" s="96"/>
      <c r="C148" s="96"/>
      <c r="D148" s="96"/>
      <c r="E148" s="96"/>
      <c r="F148" s="96"/>
      <c r="G148" s="96"/>
      <c r="H148" s="96"/>
      <c r="I148" s="96"/>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4"/>
      <c r="BR148" s="114"/>
      <c r="BS148" s="114"/>
      <c r="BT148" s="114"/>
      <c r="BU148" s="114"/>
      <c r="BV148" s="114"/>
      <c r="BW148" s="114"/>
      <c r="BX148" s="114"/>
      <c r="BY148" s="114"/>
      <c r="BZ148" s="114"/>
    </row>
    <row r="149" spans="1:78" ht="15">
      <c r="A149" s="114"/>
      <c r="B149" s="96"/>
      <c r="C149" s="96"/>
      <c r="D149" s="96"/>
      <c r="E149" s="96"/>
      <c r="F149" s="96"/>
      <c r="G149" s="96"/>
      <c r="H149" s="96"/>
      <c r="I149" s="96"/>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114"/>
      <c r="BY149" s="114"/>
      <c r="BZ149" s="114"/>
    </row>
    <row r="150" spans="1:78" ht="15">
      <c r="A150" s="114"/>
      <c r="B150" s="96"/>
      <c r="C150" s="96"/>
      <c r="D150" s="96"/>
      <c r="E150" s="96"/>
      <c r="F150" s="96"/>
      <c r="G150" s="96"/>
      <c r="H150" s="96"/>
      <c r="I150" s="96"/>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4"/>
      <c r="BR150" s="114"/>
      <c r="BS150" s="114"/>
      <c r="BT150" s="114"/>
      <c r="BU150" s="114"/>
      <c r="BV150" s="114"/>
      <c r="BW150" s="114"/>
      <c r="BX150" s="114"/>
      <c r="BY150" s="114"/>
      <c r="BZ150" s="114"/>
    </row>
    <row r="151" spans="1:78" ht="15">
      <c r="A151" s="114"/>
      <c r="B151" s="96"/>
      <c r="C151" s="96"/>
      <c r="D151" s="96"/>
      <c r="E151" s="96"/>
      <c r="F151" s="96"/>
      <c r="G151" s="96"/>
      <c r="H151" s="96"/>
      <c r="I151" s="96"/>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c r="AO151" s="114"/>
      <c r="AP151" s="114"/>
      <c r="AQ151" s="114"/>
      <c r="AR151" s="114"/>
      <c r="AS151" s="114"/>
      <c r="AT151" s="114"/>
      <c r="AU151" s="114"/>
      <c r="AV151" s="114"/>
      <c r="AW151" s="114"/>
      <c r="AX151" s="114"/>
      <c r="AY151" s="114"/>
      <c r="AZ151" s="114"/>
      <c r="BA151" s="114"/>
      <c r="BB151" s="114"/>
      <c r="BC151" s="114"/>
      <c r="BD151" s="114"/>
      <c r="BE151" s="114"/>
      <c r="BF151" s="114"/>
      <c r="BG151" s="114"/>
      <c r="BH151" s="114"/>
      <c r="BI151" s="114"/>
      <c r="BJ151" s="114"/>
      <c r="BK151" s="114"/>
      <c r="BL151" s="114"/>
      <c r="BM151" s="114"/>
      <c r="BN151" s="114"/>
      <c r="BO151" s="114"/>
      <c r="BP151" s="114"/>
      <c r="BQ151" s="114"/>
      <c r="BR151" s="114"/>
      <c r="BS151" s="114"/>
      <c r="BT151" s="114"/>
      <c r="BU151" s="114"/>
      <c r="BV151" s="114"/>
      <c r="BW151" s="114"/>
      <c r="BX151" s="114"/>
      <c r="BY151" s="114"/>
      <c r="BZ151" s="114"/>
    </row>
    <row r="152" spans="1:78" ht="15">
      <c r="A152" s="114"/>
      <c r="B152" s="96"/>
      <c r="C152" s="96"/>
      <c r="D152" s="96"/>
      <c r="E152" s="96"/>
      <c r="F152" s="96"/>
      <c r="G152" s="96"/>
      <c r="H152" s="96"/>
      <c r="I152" s="96"/>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c r="AO152" s="114"/>
      <c r="AP152" s="114"/>
      <c r="AQ152" s="114"/>
      <c r="AR152" s="114"/>
      <c r="AS152" s="114"/>
      <c r="AT152" s="114"/>
      <c r="AU152" s="114"/>
      <c r="AV152" s="114"/>
      <c r="AW152" s="114"/>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row>
    <row r="153" spans="1:78" ht="15">
      <c r="A153" s="114"/>
      <c r="B153" s="96"/>
      <c r="C153" s="96"/>
      <c r="D153" s="96"/>
      <c r="E153" s="96"/>
      <c r="F153" s="96"/>
      <c r="G153" s="96"/>
      <c r="H153" s="96"/>
      <c r="I153" s="96"/>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c r="AO153" s="114"/>
      <c r="AP153" s="114"/>
      <c r="AQ153" s="114"/>
      <c r="AR153" s="114"/>
      <c r="AS153" s="114"/>
      <c r="AT153" s="114"/>
      <c r="AU153" s="114"/>
      <c r="AV153" s="114"/>
      <c r="AW153" s="114"/>
      <c r="AX153" s="114"/>
      <c r="AY153" s="114"/>
      <c r="AZ153" s="114"/>
      <c r="BA153" s="114"/>
      <c r="BB153" s="114"/>
      <c r="BC153" s="114"/>
      <c r="BD153" s="114"/>
      <c r="BE153" s="114"/>
      <c r="BF153" s="114"/>
      <c r="BG153" s="114"/>
      <c r="BH153" s="114"/>
      <c r="BI153" s="114"/>
      <c r="BJ153" s="114"/>
      <c r="BK153" s="114"/>
      <c r="BL153" s="114"/>
      <c r="BM153" s="114"/>
      <c r="BN153" s="114"/>
      <c r="BO153" s="114"/>
      <c r="BP153" s="114"/>
      <c r="BQ153" s="114"/>
      <c r="BR153" s="114"/>
      <c r="BS153" s="114"/>
      <c r="BT153" s="114"/>
      <c r="BU153" s="114"/>
      <c r="BV153" s="114"/>
      <c r="BW153" s="114"/>
      <c r="BX153" s="114"/>
      <c r="BY153" s="114"/>
      <c r="BZ153" s="114"/>
    </row>
    <row r="154" spans="1:78" ht="15">
      <c r="A154" s="114"/>
      <c r="B154" s="96"/>
      <c r="C154" s="96"/>
      <c r="D154" s="96"/>
      <c r="E154" s="96"/>
      <c r="F154" s="96"/>
      <c r="G154" s="96"/>
      <c r="H154" s="96"/>
      <c r="I154" s="96"/>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c r="AO154" s="114"/>
      <c r="AP154" s="114"/>
      <c r="AQ154" s="114"/>
      <c r="AR154" s="114"/>
      <c r="AS154" s="114"/>
      <c r="AT154" s="114"/>
      <c r="AU154" s="114"/>
      <c r="AV154" s="114"/>
      <c r="AW154" s="114"/>
      <c r="AX154" s="114"/>
      <c r="AY154" s="114"/>
      <c r="AZ154" s="114"/>
      <c r="BA154" s="114"/>
      <c r="BB154" s="114"/>
      <c r="BC154" s="114"/>
      <c r="BD154" s="114"/>
      <c r="BE154" s="114"/>
      <c r="BF154" s="114"/>
      <c r="BG154" s="114"/>
      <c r="BH154" s="114"/>
      <c r="BI154" s="114"/>
      <c r="BJ154" s="114"/>
      <c r="BK154" s="114"/>
      <c r="BL154" s="114"/>
      <c r="BM154" s="114"/>
      <c r="BN154" s="114"/>
      <c r="BO154" s="114"/>
      <c r="BP154" s="114"/>
      <c r="BQ154" s="114"/>
      <c r="BR154" s="114"/>
      <c r="BS154" s="114"/>
      <c r="BT154" s="114"/>
      <c r="BU154" s="114"/>
      <c r="BV154" s="114"/>
      <c r="BW154" s="114"/>
      <c r="BX154" s="114"/>
      <c r="BY154" s="114"/>
      <c r="BZ154" s="114"/>
    </row>
    <row r="155" spans="1:78" ht="15">
      <c r="A155" s="114"/>
      <c r="B155" s="96"/>
      <c r="C155" s="96"/>
      <c r="D155" s="96"/>
      <c r="E155" s="96"/>
      <c r="F155" s="96"/>
      <c r="G155" s="96"/>
      <c r="H155" s="96"/>
      <c r="I155" s="96"/>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4"/>
      <c r="BW155" s="114"/>
      <c r="BX155" s="114"/>
      <c r="BY155" s="114"/>
      <c r="BZ155" s="114"/>
    </row>
    <row r="156" spans="1:78" ht="15">
      <c r="A156" s="114"/>
      <c r="B156" s="96"/>
      <c r="C156" s="96"/>
      <c r="D156" s="96"/>
      <c r="E156" s="96"/>
      <c r="F156" s="96"/>
      <c r="G156" s="96"/>
      <c r="H156" s="96"/>
      <c r="I156" s="96"/>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4"/>
      <c r="BR156" s="114"/>
      <c r="BS156" s="114"/>
      <c r="BT156" s="114"/>
      <c r="BU156" s="114"/>
      <c r="BV156" s="114"/>
      <c r="BW156" s="114"/>
      <c r="BX156" s="114"/>
      <c r="BY156" s="114"/>
      <c r="BZ156" s="114"/>
    </row>
    <row r="157" spans="1:78" ht="15">
      <c r="A157" s="114"/>
      <c r="B157" s="96"/>
      <c r="C157" s="96"/>
      <c r="D157" s="96"/>
      <c r="E157" s="96"/>
      <c r="F157" s="96"/>
      <c r="G157" s="96"/>
      <c r="H157" s="96"/>
      <c r="I157" s="96"/>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c r="AO157" s="114"/>
      <c r="AP157" s="114"/>
      <c r="AQ157" s="114"/>
      <c r="AR157" s="114"/>
      <c r="AS157" s="114"/>
      <c r="AT157" s="114"/>
      <c r="AU157" s="114"/>
      <c r="AV157" s="114"/>
      <c r="AW157" s="114"/>
      <c r="AX157" s="114"/>
      <c r="AY157" s="114"/>
      <c r="AZ157" s="114"/>
      <c r="BA157" s="114"/>
      <c r="BB157" s="114"/>
      <c r="BC157" s="114"/>
      <c r="BD157" s="114"/>
      <c r="BE157" s="114"/>
      <c r="BF157" s="114"/>
      <c r="BG157" s="114"/>
      <c r="BH157" s="114"/>
      <c r="BI157" s="114"/>
      <c r="BJ157" s="114"/>
      <c r="BK157" s="114"/>
      <c r="BL157" s="114"/>
      <c r="BM157" s="114"/>
      <c r="BN157" s="114"/>
      <c r="BO157" s="114"/>
      <c r="BP157" s="114"/>
      <c r="BQ157" s="114"/>
      <c r="BR157" s="114"/>
      <c r="BS157" s="114"/>
      <c r="BT157" s="114"/>
      <c r="BU157" s="114"/>
      <c r="BV157" s="114"/>
      <c r="BW157" s="114"/>
      <c r="BX157" s="114"/>
      <c r="BY157" s="114"/>
      <c r="BZ157" s="114"/>
    </row>
    <row r="158" spans="1:78" ht="15">
      <c r="A158" s="114"/>
      <c r="B158" s="96"/>
      <c r="C158" s="96"/>
      <c r="D158" s="96"/>
      <c r="E158" s="96"/>
      <c r="F158" s="96"/>
      <c r="G158" s="96"/>
      <c r="H158" s="96"/>
      <c r="I158" s="96"/>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c r="AO158" s="114"/>
      <c r="AP158" s="114"/>
      <c r="AQ158" s="114"/>
      <c r="AR158" s="114"/>
      <c r="AS158" s="114"/>
      <c r="AT158" s="114"/>
      <c r="AU158" s="114"/>
      <c r="AV158" s="114"/>
      <c r="AW158" s="114"/>
      <c r="AX158" s="114"/>
      <c r="AY158" s="114"/>
      <c r="AZ158" s="114"/>
      <c r="BA158" s="114"/>
      <c r="BB158" s="114"/>
      <c r="BC158" s="114"/>
      <c r="BD158" s="114"/>
      <c r="BE158" s="114"/>
      <c r="BF158" s="114"/>
      <c r="BG158" s="114"/>
      <c r="BH158" s="114"/>
      <c r="BI158" s="114"/>
      <c r="BJ158" s="114"/>
      <c r="BK158" s="114"/>
      <c r="BL158" s="114"/>
      <c r="BM158" s="114"/>
      <c r="BN158" s="114"/>
      <c r="BO158" s="114"/>
      <c r="BP158" s="114"/>
      <c r="BQ158" s="114"/>
      <c r="BR158" s="114"/>
      <c r="BS158" s="114"/>
      <c r="BT158" s="114"/>
      <c r="BU158" s="114"/>
      <c r="BV158" s="114"/>
      <c r="BW158" s="114"/>
      <c r="BX158" s="114"/>
      <c r="BY158" s="114"/>
      <c r="BZ158" s="114"/>
    </row>
    <row r="159" spans="1:78" ht="15">
      <c r="A159" s="114"/>
      <c r="B159" s="96"/>
      <c r="C159" s="96"/>
      <c r="D159" s="96"/>
      <c r="E159" s="96"/>
      <c r="F159" s="96"/>
      <c r="G159" s="96"/>
      <c r="H159" s="96"/>
      <c r="I159" s="96"/>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114"/>
      <c r="BY159" s="114"/>
      <c r="BZ159" s="114"/>
    </row>
    <row r="160" spans="1:78" ht="15">
      <c r="A160" s="114"/>
      <c r="B160" s="96"/>
      <c r="C160" s="96"/>
      <c r="D160" s="96"/>
      <c r="E160" s="96"/>
      <c r="F160" s="96"/>
      <c r="G160" s="96"/>
      <c r="H160" s="96"/>
      <c r="I160" s="96"/>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c r="AO160" s="114"/>
      <c r="AP160" s="114"/>
      <c r="AQ160" s="114"/>
      <c r="AR160" s="114"/>
      <c r="AS160" s="114"/>
      <c r="AT160" s="114"/>
      <c r="AU160" s="114"/>
      <c r="AV160" s="114"/>
      <c r="AW160" s="114"/>
      <c r="AX160" s="114"/>
      <c r="AY160" s="114"/>
      <c r="AZ160" s="114"/>
      <c r="BA160" s="114"/>
      <c r="BB160" s="114"/>
      <c r="BC160" s="114"/>
      <c r="BD160" s="114"/>
      <c r="BE160" s="114"/>
      <c r="BF160" s="114"/>
      <c r="BG160" s="114"/>
      <c r="BH160" s="114"/>
      <c r="BI160" s="114"/>
      <c r="BJ160" s="114"/>
      <c r="BK160" s="114"/>
      <c r="BL160" s="114"/>
      <c r="BM160" s="114"/>
      <c r="BN160" s="114"/>
      <c r="BO160" s="114"/>
      <c r="BP160" s="114"/>
      <c r="BQ160" s="114"/>
      <c r="BR160" s="114"/>
      <c r="BS160" s="114"/>
      <c r="BT160" s="114"/>
      <c r="BU160" s="114"/>
      <c r="BV160" s="114"/>
      <c r="BW160" s="114"/>
      <c r="BX160" s="114"/>
      <c r="BY160" s="114"/>
      <c r="BZ160" s="114"/>
    </row>
    <row r="161" spans="1:78" ht="15">
      <c r="A161" s="114"/>
      <c r="B161" s="96"/>
      <c r="C161" s="96"/>
      <c r="D161" s="96"/>
      <c r="E161" s="96"/>
      <c r="F161" s="96"/>
      <c r="G161" s="96"/>
      <c r="H161" s="96"/>
      <c r="I161" s="96"/>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c r="AO161" s="114"/>
      <c r="AP161" s="114"/>
      <c r="AQ161" s="114"/>
      <c r="AR161" s="114"/>
      <c r="AS161" s="114"/>
      <c r="AT161" s="114"/>
      <c r="AU161" s="114"/>
      <c r="AV161" s="114"/>
      <c r="AW161" s="114"/>
      <c r="AX161" s="114"/>
      <c r="AY161" s="114"/>
      <c r="AZ161" s="114"/>
      <c r="BA161" s="114"/>
      <c r="BB161" s="114"/>
      <c r="BC161" s="114"/>
      <c r="BD161" s="114"/>
      <c r="BE161" s="114"/>
      <c r="BF161" s="114"/>
      <c r="BG161" s="114"/>
      <c r="BH161" s="114"/>
      <c r="BI161" s="114"/>
      <c r="BJ161" s="114"/>
      <c r="BK161" s="114"/>
      <c r="BL161" s="114"/>
      <c r="BM161" s="114"/>
      <c r="BN161" s="114"/>
      <c r="BO161" s="114"/>
      <c r="BP161" s="114"/>
      <c r="BQ161" s="114"/>
      <c r="BR161" s="114"/>
      <c r="BS161" s="114"/>
      <c r="BT161" s="114"/>
      <c r="BU161" s="114"/>
      <c r="BV161" s="114"/>
      <c r="BW161" s="114"/>
      <c r="BX161" s="114"/>
      <c r="BY161" s="114"/>
      <c r="BZ161" s="114"/>
    </row>
    <row r="162" spans="1:78" ht="15">
      <c r="A162" s="114"/>
      <c r="B162" s="96"/>
      <c r="C162" s="96"/>
      <c r="D162" s="96"/>
      <c r="E162" s="96"/>
      <c r="F162" s="96"/>
      <c r="G162" s="96"/>
      <c r="H162" s="96"/>
      <c r="I162" s="96"/>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row>
    <row r="163" spans="1:78" ht="15">
      <c r="A163" s="114"/>
      <c r="B163" s="96"/>
      <c r="C163" s="96"/>
      <c r="D163" s="96"/>
      <c r="E163" s="96"/>
      <c r="F163" s="96"/>
      <c r="G163" s="96"/>
      <c r="H163" s="96"/>
      <c r="I163" s="96"/>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row>
    <row r="164" spans="1:78" ht="15">
      <c r="A164" s="114"/>
      <c r="B164" s="96"/>
      <c r="C164" s="96"/>
      <c r="D164" s="96"/>
      <c r="E164" s="96"/>
      <c r="F164" s="96"/>
      <c r="G164" s="96"/>
      <c r="H164" s="96"/>
      <c r="I164" s="96"/>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row>
    <row r="165" spans="1:78" ht="15">
      <c r="A165" s="114"/>
      <c r="B165" s="96"/>
      <c r="C165" s="96"/>
      <c r="D165" s="96"/>
      <c r="E165" s="96"/>
      <c r="F165" s="96"/>
      <c r="G165" s="96"/>
      <c r="H165" s="96"/>
      <c r="I165" s="96"/>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row>
    <row r="166" spans="1:78" ht="15">
      <c r="A166" s="114"/>
      <c r="B166" s="96"/>
      <c r="C166" s="96"/>
      <c r="D166" s="96"/>
      <c r="E166" s="96"/>
      <c r="F166" s="96"/>
      <c r="G166" s="96"/>
      <c r="H166" s="96"/>
      <c r="I166" s="96"/>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114"/>
      <c r="BY166" s="114"/>
      <c r="BZ166" s="114"/>
    </row>
    <row r="167" spans="1:78" ht="15">
      <c r="A167" s="114"/>
      <c r="B167" s="96"/>
      <c r="C167" s="96"/>
      <c r="D167" s="96"/>
      <c r="E167" s="96"/>
      <c r="F167" s="96"/>
      <c r="G167" s="96"/>
      <c r="H167" s="96"/>
      <c r="I167" s="96"/>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c r="AO167" s="114"/>
      <c r="AP167" s="114"/>
      <c r="AQ167" s="114"/>
      <c r="AR167" s="114"/>
      <c r="AS167" s="114"/>
      <c r="AT167" s="114"/>
      <c r="AU167" s="114"/>
      <c r="AV167" s="114"/>
      <c r="AW167" s="114"/>
      <c r="AX167" s="114"/>
      <c r="AY167" s="114"/>
      <c r="AZ167" s="114"/>
      <c r="BA167" s="114"/>
      <c r="BB167" s="114"/>
      <c r="BC167" s="114"/>
      <c r="BD167" s="114"/>
      <c r="BE167" s="114"/>
      <c r="BF167" s="114"/>
      <c r="BG167" s="114"/>
      <c r="BH167" s="114"/>
      <c r="BI167" s="114"/>
      <c r="BJ167" s="114"/>
      <c r="BK167" s="114"/>
      <c r="BL167" s="114"/>
      <c r="BM167" s="114"/>
      <c r="BN167" s="114"/>
      <c r="BO167" s="114"/>
      <c r="BP167" s="114"/>
      <c r="BQ167" s="114"/>
      <c r="BR167" s="114"/>
      <c r="BS167" s="114"/>
      <c r="BT167" s="114"/>
      <c r="BU167" s="114"/>
      <c r="BV167" s="114"/>
      <c r="BW167" s="114"/>
      <c r="BX167" s="114"/>
      <c r="BY167" s="114"/>
      <c r="BZ167" s="114"/>
    </row>
    <row r="168" spans="1:78" ht="15">
      <c r="A168" s="114"/>
      <c r="B168" s="96"/>
      <c r="C168" s="96"/>
      <c r="D168" s="96"/>
      <c r="E168" s="96"/>
      <c r="F168" s="96"/>
      <c r="G168" s="96"/>
      <c r="H168" s="96"/>
      <c r="I168" s="96"/>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c r="AO168" s="114"/>
      <c r="AP168" s="114"/>
      <c r="AQ168" s="114"/>
      <c r="AR168" s="114"/>
      <c r="AS168" s="114"/>
      <c r="AT168" s="114"/>
      <c r="AU168" s="114"/>
      <c r="AV168" s="114"/>
      <c r="AW168" s="114"/>
      <c r="AX168" s="114"/>
      <c r="AY168" s="114"/>
      <c r="AZ168" s="114"/>
      <c r="BA168" s="114"/>
      <c r="BB168" s="114"/>
      <c r="BC168" s="114"/>
      <c r="BD168" s="114"/>
      <c r="BE168" s="114"/>
      <c r="BF168" s="114"/>
      <c r="BG168" s="114"/>
      <c r="BH168" s="114"/>
      <c r="BI168" s="114"/>
      <c r="BJ168" s="114"/>
      <c r="BK168" s="114"/>
      <c r="BL168" s="114"/>
      <c r="BM168" s="114"/>
      <c r="BN168" s="114"/>
      <c r="BO168" s="114"/>
      <c r="BP168" s="114"/>
      <c r="BQ168" s="114"/>
      <c r="BR168" s="114"/>
      <c r="BS168" s="114"/>
      <c r="BT168" s="114"/>
      <c r="BU168" s="114"/>
      <c r="BV168" s="114"/>
      <c r="BW168" s="114"/>
      <c r="BX168" s="114"/>
      <c r="BY168" s="114"/>
      <c r="BZ168" s="114"/>
    </row>
    <row r="169" spans="1:78" ht="15">
      <c r="A169" s="114"/>
      <c r="B169" s="96"/>
      <c r="C169" s="96"/>
      <c r="D169" s="96"/>
      <c r="E169" s="96"/>
      <c r="F169" s="96"/>
      <c r="G169" s="96"/>
      <c r="H169" s="96"/>
      <c r="I169" s="96"/>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c r="AO169" s="114"/>
      <c r="AP169" s="114"/>
      <c r="AQ169" s="114"/>
      <c r="AR169" s="114"/>
      <c r="AS169" s="114"/>
      <c r="AT169" s="114"/>
      <c r="AU169" s="114"/>
      <c r="AV169" s="114"/>
      <c r="AW169" s="114"/>
      <c r="AX169" s="114"/>
      <c r="AY169" s="114"/>
      <c r="AZ169" s="114"/>
      <c r="BA169" s="114"/>
      <c r="BB169" s="114"/>
      <c r="BC169" s="114"/>
      <c r="BD169" s="114"/>
      <c r="BE169" s="114"/>
      <c r="BF169" s="114"/>
      <c r="BG169" s="114"/>
      <c r="BH169" s="114"/>
      <c r="BI169" s="114"/>
      <c r="BJ169" s="114"/>
      <c r="BK169" s="114"/>
      <c r="BL169" s="114"/>
      <c r="BM169" s="114"/>
      <c r="BN169" s="114"/>
      <c r="BO169" s="114"/>
      <c r="BP169" s="114"/>
      <c r="BQ169" s="114"/>
      <c r="BR169" s="114"/>
      <c r="BS169" s="114"/>
      <c r="BT169" s="114"/>
      <c r="BU169" s="114"/>
      <c r="BV169" s="114"/>
      <c r="BW169" s="114"/>
      <c r="BX169" s="114"/>
      <c r="BY169" s="114"/>
      <c r="BZ169" s="114"/>
    </row>
    <row r="170" spans="1:78" ht="15">
      <c r="A170" s="114"/>
      <c r="B170" s="96"/>
      <c r="C170" s="96"/>
      <c r="D170" s="96"/>
      <c r="E170" s="96"/>
      <c r="F170" s="96"/>
      <c r="G170" s="96"/>
      <c r="H170" s="96"/>
      <c r="I170" s="96"/>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row>
    <row r="171" spans="1:78" ht="15">
      <c r="A171" s="114"/>
      <c r="B171" s="96"/>
      <c r="C171" s="96"/>
      <c r="D171" s="96"/>
      <c r="E171" s="96"/>
      <c r="F171" s="96"/>
      <c r="G171" s="96"/>
      <c r="H171" s="96"/>
      <c r="I171" s="96"/>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row>
    <row r="172" spans="1:78" ht="15">
      <c r="A172" s="114"/>
      <c r="B172" s="96"/>
      <c r="C172" s="96"/>
      <c r="D172" s="96"/>
      <c r="E172" s="96"/>
      <c r="F172" s="96"/>
      <c r="G172" s="96"/>
      <c r="H172" s="96"/>
      <c r="I172" s="96"/>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row>
    <row r="173" spans="1:78" ht="15">
      <c r="A173" s="114"/>
      <c r="B173" s="96"/>
      <c r="C173" s="96"/>
      <c r="D173" s="96"/>
      <c r="E173" s="96"/>
      <c r="F173" s="96"/>
      <c r="G173" s="96"/>
      <c r="H173" s="96"/>
      <c r="I173" s="96"/>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c r="AO173" s="114"/>
      <c r="AP173" s="114"/>
      <c r="AQ173" s="114"/>
      <c r="AR173" s="114"/>
      <c r="AS173" s="114"/>
      <c r="AT173" s="114"/>
      <c r="AU173" s="114"/>
      <c r="AV173" s="114"/>
      <c r="AW173" s="114"/>
      <c r="AX173" s="114"/>
      <c r="AY173" s="114"/>
      <c r="AZ173" s="114"/>
      <c r="BA173" s="114"/>
      <c r="BB173" s="114"/>
      <c r="BC173" s="114"/>
      <c r="BD173" s="114"/>
      <c r="BE173" s="114"/>
      <c r="BF173" s="114"/>
      <c r="BG173" s="114"/>
      <c r="BH173" s="114"/>
      <c r="BI173" s="114"/>
      <c r="BJ173" s="114"/>
      <c r="BK173" s="114"/>
      <c r="BL173" s="114"/>
      <c r="BM173" s="114"/>
      <c r="BN173" s="114"/>
      <c r="BO173" s="114"/>
      <c r="BP173" s="114"/>
      <c r="BQ173" s="114"/>
      <c r="BR173" s="114"/>
      <c r="BS173" s="114"/>
      <c r="BT173" s="114"/>
      <c r="BU173" s="114"/>
      <c r="BV173" s="114"/>
      <c r="BW173" s="114"/>
      <c r="BX173" s="114"/>
      <c r="BY173" s="114"/>
      <c r="BZ173" s="114"/>
    </row>
    <row r="174" spans="1:78" ht="15">
      <c r="A174" s="114"/>
      <c r="B174" s="96"/>
      <c r="C174" s="96"/>
      <c r="D174" s="96"/>
      <c r="E174" s="96"/>
      <c r="F174" s="96"/>
      <c r="G174" s="96"/>
      <c r="H174" s="96"/>
      <c r="I174" s="96"/>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c r="AO174" s="114"/>
      <c r="AP174" s="114"/>
      <c r="AQ174" s="114"/>
      <c r="AR174" s="114"/>
      <c r="AS174" s="114"/>
      <c r="AT174" s="114"/>
      <c r="AU174" s="114"/>
      <c r="AV174" s="114"/>
      <c r="AW174" s="114"/>
      <c r="AX174" s="114"/>
      <c r="AY174" s="114"/>
      <c r="AZ174" s="114"/>
      <c r="BA174" s="114"/>
      <c r="BB174" s="114"/>
      <c r="BC174" s="114"/>
      <c r="BD174" s="114"/>
      <c r="BE174" s="114"/>
      <c r="BF174" s="114"/>
      <c r="BG174" s="114"/>
      <c r="BH174" s="114"/>
      <c r="BI174" s="114"/>
      <c r="BJ174" s="114"/>
      <c r="BK174" s="114"/>
      <c r="BL174" s="114"/>
      <c r="BM174" s="114"/>
      <c r="BN174" s="114"/>
      <c r="BO174" s="114"/>
      <c r="BP174" s="114"/>
      <c r="BQ174" s="114"/>
      <c r="BR174" s="114"/>
      <c r="BS174" s="114"/>
      <c r="BT174" s="114"/>
      <c r="BU174" s="114"/>
      <c r="BV174" s="114"/>
      <c r="BW174" s="114"/>
      <c r="BX174" s="114"/>
      <c r="BY174" s="114"/>
      <c r="BZ174" s="114"/>
    </row>
    <row r="175" spans="1:78" ht="15">
      <c r="A175" s="114"/>
      <c r="B175" s="96"/>
      <c r="C175" s="96"/>
      <c r="D175" s="96"/>
      <c r="E175" s="96"/>
      <c r="F175" s="96"/>
      <c r="G175" s="96"/>
      <c r="H175" s="96"/>
      <c r="I175" s="96"/>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c r="AU175" s="114"/>
      <c r="AV175" s="114"/>
      <c r="AW175" s="114"/>
      <c r="AX175" s="114"/>
      <c r="AY175" s="114"/>
      <c r="AZ175" s="114"/>
      <c r="BA175" s="114"/>
      <c r="BB175" s="114"/>
      <c r="BC175" s="114"/>
      <c r="BD175" s="114"/>
      <c r="BE175" s="114"/>
      <c r="BF175" s="114"/>
      <c r="BG175" s="114"/>
      <c r="BH175" s="114"/>
      <c r="BI175" s="114"/>
      <c r="BJ175" s="114"/>
      <c r="BK175" s="114"/>
      <c r="BL175" s="114"/>
      <c r="BM175" s="114"/>
      <c r="BN175" s="114"/>
      <c r="BO175" s="114"/>
      <c r="BP175" s="114"/>
      <c r="BQ175" s="114"/>
      <c r="BR175" s="114"/>
      <c r="BS175" s="114"/>
      <c r="BT175" s="114"/>
      <c r="BU175" s="114"/>
      <c r="BV175" s="114"/>
      <c r="BW175" s="114"/>
      <c r="BX175" s="114"/>
      <c r="BY175" s="114"/>
      <c r="BZ175" s="114"/>
    </row>
    <row r="176" spans="1:78" ht="15">
      <c r="A176" s="114"/>
      <c r="B176" s="96"/>
      <c r="C176" s="96"/>
      <c r="D176" s="96"/>
      <c r="E176" s="96"/>
      <c r="F176" s="96"/>
      <c r="G176" s="96"/>
      <c r="H176" s="96"/>
      <c r="I176" s="96"/>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c r="AU176" s="114"/>
      <c r="AV176" s="114"/>
      <c r="AW176" s="114"/>
      <c r="AX176" s="114"/>
      <c r="AY176" s="114"/>
      <c r="AZ176" s="114"/>
      <c r="BA176" s="114"/>
      <c r="BB176" s="114"/>
      <c r="BC176" s="114"/>
      <c r="BD176" s="114"/>
      <c r="BE176" s="114"/>
      <c r="BF176" s="114"/>
      <c r="BG176" s="114"/>
      <c r="BH176" s="114"/>
      <c r="BI176" s="114"/>
      <c r="BJ176" s="114"/>
      <c r="BK176" s="114"/>
      <c r="BL176" s="114"/>
      <c r="BM176" s="114"/>
      <c r="BN176" s="114"/>
      <c r="BO176" s="114"/>
      <c r="BP176" s="114"/>
      <c r="BQ176" s="114"/>
      <c r="BR176" s="114"/>
      <c r="BS176" s="114"/>
      <c r="BT176" s="114"/>
      <c r="BU176" s="114"/>
      <c r="BV176" s="114"/>
      <c r="BW176" s="114"/>
      <c r="BX176" s="114"/>
      <c r="BY176" s="114"/>
      <c r="BZ176" s="114"/>
    </row>
    <row r="177" spans="1:78" ht="15">
      <c r="A177" s="114"/>
      <c r="B177" s="96"/>
      <c r="C177" s="96"/>
      <c r="D177" s="96"/>
      <c r="E177" s="96"/>
      <c r="F177" s="96"/>
      <c r="G177" s="96"/>
      <c r="H177" s="96"/>
      <c r="I177" s="96"/>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c r="AU177" s="114"/>
      <c r="AV177" s="114"/>
      <c r="AW177" s="114"/>
      <c r="AX177" s="114"/>
      <c r="AY177" s="114"/>
      <c r="AZ177" s="114"/>
      <c r="BA177" s="114"/>
      <c r="BB177" s="114"/>
      <c r="BC177" s="114"/>
      <c r="BD177" s="114"/>
      <c r="BE177" s="114"/>
      <c r="BF177" s="114"/>
      <c r="BG177" s="114"/>
      <c r="BH177" s="114"/>
      <c r="BI177" s="114"/>
      <c r="BJ177" s="114"/>
      <c r="BK177" s="114"/>
      <c r="BL177" s="114"/>
      <c r="BM177" s="114"/>
      <c r="BN177" s="114"/>
      <c r="BO177" s="114"/>
      <c r="BP177" s="114"/>
      <c r="BQ177" s="114"/>
      <c r="BR177" s="114"/>
      <c r="BS177" s="114"/>
      <c r="BT177" s="114"/>
      <c r="BU177" s="114"/>
      <c r="BV177" s="114"/>
      <c r="BW177" s="114"/>
      <c r="BX177" s="114"/>
      <c r="BY177" s="114"/>
      <c r="BZ177" s="114"/>
    </row>
    <row r="178" spans="1:78" ht="15">
      <c r="A178" s="114"/>
      <c r="B178" s="96"/>
      <c r="C178" s="96"/>
      <c r="D178" s="96"/>
      <c r="E178" s="96"/>
      <c r="F178" s="96"/>
      <c r="G178" s="96"/>
      <c r="H178" s="96"/>
      <c r="I178" s="96"/>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c r="AU178" s="114"/>
      <c r="AV178" s="114"/>
      <c r="AW178" s="114"/>
      <c r="AX178" s="114"/>
      <c r="AY178" s="114"/>
      <c r="AZ178" s="114"/>
      <c r="BA178" s="114"/>
      <c r="BB178" s="114"/>
      <c r="BC178" s="114"/>
      <c r="BD178" s="114"/>
      <c r="BE178" s="114"/>
      <c r="BF178" s="114"/>
      <c r="BG178" s="114"/>
      <c r="BH178" s="114"/>
      <c r="BI178" s="114"/>
      <c r="BJ178" s="114"/>
      <c r="BK178" s="114"/>
      <c r="BL178" s="114"/>
      <c r="BM178" s="114"/>
      <c r="BN178" s="114"/>
      <c r="BO178" s="114"/>
      <c r="BP178" s="114"/>
      <c r="BQ178" s="114"/>
      <c r="BR178" s="114"/>
      <c r="BS178" s="114"/>
      <c r="BT178" s="114"/>
      <c r="BU178" s="114"/>
      <c r="BV178" s="114"/>
      <c r="BW178" s="114"/>
      <c r="BX178" s="114"/>
      <c r="BY178" s="114"/>
      <c r="BZ178" s="114"/>
    </row>
    <row r="179" spans="1:78" ht="15">
      <c r="A179" s="114"/>
      <c r="B179" s="96"/>
      <c r="C179" s="96"/>
      <c r="D179" s="96"/>
      <c r="E179" s="96"/>
      <c r="F179" s="96"/>
      <c r="G179" s="96"/>
      <c r="H179" s="96"/>
      <c r="I179" s="96"/>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c r="BC179" s="114"/>
      <c r="BD179" s="114"/>
      <c r="BE179" s="114"/>
      <c r="BF179" s="114"/>
      <c r="BG179" s="114"/>
      <c r="BH179" s="114"/>
      <c r="BI179" s="114"/>
      <c r="BJ179" s="114"/>
      <c r="BK179" s="114"/>
      <c r="BL179" s="114"/>
      <c r="BM179" s="114"/>
      <c r="BN179" s="114"/>
      <c r="BO179" s="114"/>
      <c r="BP179" s="114"/>
      <c r="BQ179" s="114"/>
      <c r="BR179" s="114"/>
      <c r="BS179" s="114"/>
      <c r="BT179" s="114"/>
      <c r="BU179" s="114"/>
      <c r="BV179" s="114"/>
      <c r="BW179" s="114"/>
      <c r="BX179" s="114"/>
      <c r="BY179" s="114"/>
      <c r="BZ179" s="114"/>
    </row>
    <row r="180" spans="1:78" ht="15">
      <c r="A180" s="114"/>
      <c r="B180" s="96"/>
      <c r="C180" s="96"/>
      <c r="D180" s="96"/>
      <c r="E180" s="96"/>
      <c r="F180" s="96"/>
      <c r="G180" s="96"/>
      <c r="H180" s="96"/>
      <c r="I180" s="96"/>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c r="BC180" s="114"/>
      <c r="BD180" s="114"/>
      <c r="BE180" s="114"/>
      <c r="BF180" s="114"/>
      <c r="BG180" s="114"/>
      <c r="BH180" s="114"/>
      <c r="BI180" s="114"/>
      <c r="BJ180" s="114"/>
      <c r="BK180" s="114"/>
      <c r="BL180" s="114"/>
      <c r="BM180" s="114"/>
      <c r="BN180" s="114"/>
      <c r="BO180" s="114"/>
      <c r="BP180" s="114"/>
      <c r="BQ180" s="114"/>
      <c r="BR180" s="114"/>
      <c r="BS180" s="114"/>
      <c r="BT180" s="114"/>
      <c r="BU180" s="114"/>
      <c r="BV180" s="114"/>
      <c r="BW180" s="114"/>
      <c r="BX180" s="114"/>
      <c r="BY180" s="114"/>
      <c r="BZ180" s="114"/>
    </row>
    <row r="181" spans="1:78" ht="15">
      <c r="A181" s="114"/>
      <c r="B181" s="96"/>
      <c r="C181" s="96"/>
      <c r="D181" s="96"/>
      <c r="E181" s="96"/>
      <c r="F181" s="96"/>
      <c r="G181" s="96"/>
      <c r="H181" s="96"/>
      <c r="I181" s="96"/>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c r="AU181" s="114"/>
      <c r="AV181" s="114"/>
      <c r="AW181" s="114"/>
      <c r="AX181" s="114"/>
      <c r="AY181" s="114"/>
      <c r="AZ181" s="114"/>
      <c r="BA181" s="114"/>
      <c r="BB181" s="114"/>
      <c r="BC181" s="114"/>
      <c r="BD181" s="114"/>
      <c r="BE181" s="114"/>
      <c r="BF181" s="114"/>
      <c r="BG181" s="114"/>
      <c r="BH181" s="114"/>
      <c r="BI181" s="114"/>
      <c r="BJ181" s="114"/>
      <c r="BK181" s="114"/>
      <c r="BL181" s="114"/>
      <c r="BM181" s="114"/>
      <c r="BN181" s="114"/>
      <c r="BO181" s="114"/>
      <c r="BP181" s="114"/>
      <c r="BQ181" s="114"/>
      <c r="BR181" s="114"/>
      <c r="BS181" s="114"/>
      <c r="BT181" s="114"/>
      <c r="BU181" s="114"/>
      <c r="BV181" s="114"/>
      <c r="BW181" s="114"/>
      <c r="BX181" s="114"/>
      <c r="BY181" s="114"/>
      <c r="BZ181" s="114"/>
    </row>
    <row r="182" spans="1:78" ht="15">
      <c r="A182" s="114"/>
      <c r="B182" s="96"/>
      <c r="C182" s="96"/>
      <c r="D182" s="96"/>
      <c r="E182" s="96"/>
      <c r="F182" s="96"/>
      <c r="G182" s="96"/>
      <c r="H182" s="96"/>
      <c r="I182" s="96"/>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c r="BC182" s="114"/>
      <c r="BD182" s="114"/>
      <c r="BE182" s="114"/>
      <c r="BF182" s="114"/>
      <c r="BG182" s="114"/>
      <c r="BH182" s="114"/>
      <c r="BI182" s="114"/>
      <c r="BJ182" s="114"/>
      <c r="BK182" s="114"/>
      <c r="BL182" s="114"/>
      <c r="BM182" s="114"/>
      <c r="BN182" s="114"/>
      <c r="BO182" s="114"/>
      <c r="BP182" s="114"/>
      <c r="BQ182" s="114"/>
      <c r="BR182" s="114"/>
      <c r="BS182" s="114"/>
      <c r="BT182" s="114"/>
      <c r="BU182" s="114"/>
      <c r="BV182" s="114"/>
      <c r="BW182" s="114"/>
      <c r="BX182" s="114"/>
      <c r="BY182" s="114"/>
      <c r="BZ182" s="114"/>
    </row>
    <row r="183" spans="1:78" ht="15">
      <c r="A183" s="114"/>
      <c r="B183" s="96"/>
      <c r="C183" s="96"/>
      <c r="D183" s="96"/>
      <c r="E183" s="96"/>
      <c r="F183" s="96"/>
      <c r="G183" s="96"/>
      <c r="H183" s="96"/>
      <c r="I183" s="96"/>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c r="BC183" s="114"/>
      <c r="BD183" s="114"/>
      <c r="BE183" s="114"/>
      <c r="BF183" s="114"/>
      <c r="BG183" s="114"/>
      <c r="BH183" s="114"/>
      <c r="BI183" s="114"/>
      <c r="BJ183" s="114"/>
      <c r="BK183" s="114"/>
      <c r="BL183" s="114"/>
      <c r="BM183" s="114"/>
      <c r="BN183" s="114"/>
      <c r="BO183" s="114"/>
      <c r="BP183" s="114"/>
      <c r="BQ183" s="114"/>
      <c r="BR183" s="114"/>
      <c r="BS183" s="114"/>
      <c r="BT183" s="114"/>
      <c r="BU183" s="114"/>
      <c r="BV183" s="114"/>
      <c r="BW183" s="114"/>
      <c r="BX183" s="114"/>
      <c r="BY183" s="114"/>
      <c r="BZ183" s="114"/>
    </row>
    <row r="184" spans="1:78" ht="15">
      <c r="A184" s="114"/>
      <c r="B184" s="96"/>
      <c r="C184" s="96"/>
      <c r="D184" s="96"/>
      <c r="E184" s="96"/>
      <c r="F184" s="96"/>
      <c r="G184" s="96"/>
      <c r="H184" s="96"/>
      <c r="I184" s="96"/>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114"/>
      <c r="BP184" s="114"/>
      <c r="BQ184" s="114"/>
      <c r="BR184" s="114"/>
      <c r="BS184" s="114"/>
      <c r="BT184" s="114"/>
      <c r="BU184" s="114"/>
      <c r="BV184" s="114"/>
      <c r="BW184" s="114"/>
      <c r="BX184" s="114"/>
      <c r="BY184" s="114"/>
      <c r="BZ184" s="114"/>
    </row>
    <row r="185" spans="1:78" ht="15">
      <c r="A185" s="114"/>
      <c r="B185" s="96"/>
      <c r="C185" s="96"/>
      <c r="D185" s="96"/>
      <c r="E185" s="96"/>
      <c r="F185" s="96"/>
      <c r="G185" s="96"/>
      <c r="H185" s="96"/>
      <c r="I185" s="96"/>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row>
  </sheetData>
  <sheetProtection selectLockedCells="1" selectUnlockedCells="1"/>
  <printOptions horizontalCentered="1"/>
  <pageMargins left="0.49027777777777776" right="0.5201388888888889" top="0.9840277777777777" bottom="0.9840277777777777" header="0.5118055555555555" footer="0.5118055555555555"/>
  <pageSetup horizontalDpi="300" verticalDpi="300" orientation="portrait" paperSize="9" scale="68"/>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zoomScale="80" zoomScaleNormal="80" zoomScalePageLayoutView="0" workbookViewId="0" topLeftCell="A27">
      <selection activeCell="D53" sqref="D53"/>
    </sheetView>
  </sheetViews>
  <sheetFormatPr defaultColWidth="10.25390625" defaultRowHeight="14.25"/>
  <cols>
    <col min="1" max="1" width="2.25390625" style="115" customWidth="1"/>
    <col min="2" max="2" width="45.25390625" style="115" customWidth="1"/>
    <col min="3" max="3" width="6.875" style="115" customWidth="1"/>
    <col min="4" max="4" width="14.125" style="116" customWidth="1"/>
    <col min="5" max="5" width="9.125" style="115" customWidth="1"/>
    <col min="6" max="6" width="14.375" style="115" customWidth="1"/>
    <col min="7" max="16384" width="10.25390625" style="115" customWidth="1"/>
  </cols>
  <sheetData>
    <row r="1" ht="16.5">
      <c r="A1" s="117" t="s">
        <v>1</v>
      </c>
    </row>
    <row r="2" ht="16.5">
      <c r="A2" s="117" t="s">
        <v>68</v>
      </c>
    </row>
    <row r="3" ht="16.5">
      <c r="A3" s="117" t="s">
        <v>69</v>
      </c>
    </row>
    <row r="5" ht="16.5">
      <c r="F5" s="118"/>
    </row>
    <row r="6" spans="4:6" ht="16.5">
      <c r="D6" s="119" t="s">
        <v>70</v>
      </c>
      <c r="E6" s="120"/>
      <c r="F6" s="119" t="s">
        <v>70</v>
      </c>
    </row>
    <row r="7" spans="3:6" ht="16.5">
      <c r="C7" s="117"/>
      <c r="D7" s="119" t="s">
        <v>43</v>
      </c>
      <c r="E7" s="120"/>
      <c r="F7" s="119" t="s">
        <v>71</v>
      </c>
    </row>
    <row r="8" spans="4:6" ht="16.5">
      <c r="D8" s="119" t="s">
        <v>45</v>
      </c>
      <c r="E8" s="120"/>
      <c r="F8" s="119" t="s">
        <v>45</v>
      </c>
    </row>
    <row r="9" ht="16.5">
      <c r="F9" s="121"/>
    </row>
    <row r="10" spans="1:6" ht="16.5">
      <c r="A10" s="117" t="s">
        <v>72</v>
      </c>
      <c r="F10" s="116"/>
    </row>
    <row r="11" spans="2:6" ht="16.5">
      <c r="B11" s="115" t="s">
        <v>73</v>
      </c>
      <c r="D11" s="116">
        <v>31137</v>
      </c>
      <c r="E11" s="116"/>
      <c r="F11" s="116">
        <v>32180</v>
      </c>
    </row>
    <row r="12" spans="2:7" ht="16.5">
      <c r="B12" s="115" t="s">
        <v>74</v>
      </c>
      <c r="D12" s="122">
        <v>0</v>
      </c>
      <c r="E12" s="116"/>
      <c r="F12" s="122">
        <v>0</v>
      </c>
      <c r="G12" s="122" t="s">
        <v>75</v>
      </c>
    </row>
    <row r="13" spans="2:6" ht="16.5">
      <c r="B13" s="115" t="s">
        <v>76</v>
      </c>
      <c r="D13" s="116">
        <v>25724</v>
      </c>
      <c r="E13" s="116"/>
      <c r="F13" s="116">
        <v>25787</v>
      </c>
    </row>
    <row r="14" spans="2:6" ht="16.5">
      <c r="B14" s="115" t="s">
        <v>77</v>
      </c>
      <c r="D14" s="116">
        <v>0</v>
      </c>
      <c r="E14" s="116"/>
      <c r="F14" s="116">
        <v>0</v>
      </c>
    </row>
    <row r="15" spans="5:6" ht="4.5" customHeight="1">
      <c r="E15" s="116"/>
      <c r="F15" s="116"/>
    </row>
    <row r="16" spans="4:6" ht="20.25" customHeight="1">
      <c r="D16" s="123">
        <f>SUM(D11:D15)</f>
        <v>56861</v>
      </c>
      <c r="E16" s="116"/>
      <c r="F16" s="123">
        <f>SUM(F11:F15)</f>
        <v>57967</v>
      </c>
    </row>
    <row r="17" spans="5:6" ht="16.5">
      <c r="E17" s="116"/>
      <c r="F17" s="116"/>
    </row>
    <row r="18" spans="1:6" ht="16.5">
      <c r="A18" s="117" t="s">
        <v>78</v>
      </c>
      <c r="E18" s="116"/>
      <c r="F18" s="116"/>
    </row>
    <row r="19" spans="2:6" ht="16.5">
      <c r="B19" s="115" t="s">
        <v>79</v>
      </c>
      <c r="D19" s="116">
        <v>708</v>
      </c>
      <c r="E19" s="116"/>
      <c r="F19" s="116">
        <v>746</v>
      </c>
    </row>
    <row r="20" spans="2:6" ht="16.5">
      <c r="B20" s="115" t="s">
        <v>80</v>
      </c>
      <c r="D20" s="116">
        <v>407</v>
      </c>
      <c r="E20" s="116"/>
      <c r="F20" s="116">
        <v>0</v>
      </c>
    </row>
    <row r="21" spans="2:8" ht="16.5">
      <c r="B21" s="115" t="s">
        <v>81</v>
      </c>
      <c r="D21" s="116">
        <v>5210</v>
      </c>
      <c r="E21" s="116"/>
      <c r="F21" s="116">
        <f>1120+4447</f>
        <v>5567</v>
      </c>
      <c r="G21" s="124"/>
      <c r="H21" s="124"/>
    </row>
    <row r="22" spans="2:6" ht="16.5">
      <c r="B22" s="115" t="s">
        <v>82</v>
      </c>
      <c r="D22" s="116">
        <v>352</v>
      </c>
      <c r="E22" s="116"/>
      <c r="F22" s="116">
        <f>156+318</f>
        <v>474</v>
      </c>
    </row>
    <row r="23" spans="2:6" ht="16.5">
      <c r="B23" s="115" t="s">
        <v>83</v>
      </c>
      <c r="D23" s="116">
        <v>155</v>
      </c>
      <c r="E23" s="116"/>
      <c r="F23" s="116">
        <v>155</v>
      </c>
    </row>
    <row r="24" spans="4:6" ht="6" customHeight="1">
      <c r="D24" s="125"/>
      <c r="E24" s="116"/>
      <c r="F24" s="125"/>
    </row>
    <row r="25" spans="4:6" ht="16.5">
      <c r="D25" s="116">
        <f>SUM(D19:D24)</f>
        <v>6832</v>
      </c>
      <c r="E25" s="116"/>
      <c r="F25" s="116">
        <f>SUM(F19:F24)</f>
        <v>6942</v>
      </c>
    </row>
    <row r="26" spans="2:6" ht="16.5">
      <c r="B26" s="115" t="s">
        <v>84</v>
      </c>
      <c r="D26" s="122">
        <v>4362</v>
      </c>
      <c r="E26" s="116"/>
      <c r="F26" s="122">
        <v>4362</v>
      </c>
    </row>
    <row r="27" spans="4:6" ht="4.5" customHeight="1">
      <c r="D27" s="125"/>
      <c r="E27" s="116"/>
      <c r="F27" s="125"/>
    </row>
    <row r="28" spans="4:6" ht="20.25" customHeight="1" hidden="1">
      <c r="D28" s="116">
        <f>SUM(D19:D22)</f>
        <v>6677</v>
      </c>
      <c r="E28" s="116"/>
      <c r="F28" s="116">
        <f>SUM(F19:F22)</f>
        <v>6787</v>
      </c>
    </row>
    <row r="29" spans="2:6" ht="20.25" customHeight="1" hidden="1">
      <c r="B29" s="115" t="s">
        <v>84</v>
      </c>
      <c r="D29" s="122" t="s">
        <v>85</v>
      </c>
      <c r="E29" s="116"/>
      <c r="F29" s="122" t="s">
        <v>85</v>
      </c>
    </row>
    <row r="30" spans="4:6" ht="20.25" customHeight="1">
      <c r="D30" s="123">
        <f>SUM(D25:D27)</f>
        <v>11194</v>
      </c>
      <c r="E30" s="116"/>
      <c r="F30" s="123">
        <f>SUM(F25:F27)</f>
        <v>11304</v>
      </c>
    </row>
    <row r="31" spans="1:6" ht="16.5">
      <c r="A31" s="117" t="s">
        <v>86</v>
      </c>
      <c r="D31" s="126">
        <f>D16+D30</f>
        <v>68055</v>
      </c>
      <c r="E31" s="116"/>
      <c r="F31" s="126">
        <f>F16+F30</f>
        <v>69271</v>
      </c>
    </row>
    <row r="32" ht="16.5">
      <c r="F32" s="116"/>
    </row>
    <row r="33" spans="1:6" ht="16.5">
      <c r="A33" s="117" t="s">
        <v>87</v>
      </c>
      <c r="B33" s="117"/>
      <c r="C33" s="117"/>
      <c r="E33" s="116"/>
      <c r="F33" s="116"/>
    </row>
    <row r="34" spans="1:6" ht="16.5">
      <c r="A34" s="117" t="s">
        <v>88</v>
      </c>
      <c r="E34" s="116"/>
      <c r="F34" s="116"/>
    </row>
    <row r="35" spans="2:6" ht="16.5">
      <c r="B35" s="115" t="s">
        <v>89</v>
      </c>
      <c r="D35" s="116">
        <v>89050.667</v>
      </c>
      <c r="E35" s="116"/>
      <c r="F35" s="116">
        <v>89050.667</v>
      </c>
    </row>
    <row r="36" spans="2:6" ht="16.5">
      <c r="B36" s="115" t="s">
        <v>90</v>
      </c>
      <c r="D36" s="127">
        <v>-51494</v>
      </c>
      <c r="E36" s="116"/>
      <c r="F36" s="127">
        <f>9626+7167-66776</f>
        <v>-49983</v>
      </c>
    </row>
    <row r="37" spans="4:6" ht="4.5" customHeight="1">
      <c r="D37" s="125"/>
      <c r="E37" s="116"/>
      <c r="F37" s="125"/>
    </row>
    <row r="38" spans="2:6" ht="19.5" customHeight="1">
      <c r="B38" s="115" t="s">
        <v>91</v>
      </c>
      <c r="E38" s="116"/>
      <c r="F38" s="116"/>
    </row>
    <row r="39" spans="2:6" ht="19.5" customHeight="1">
      <c r="B39" s="115" t="s">
        <v>92</v>
      </c>
      <c r="D39" s="116">
        <f>SUM(D35:D36)</f>
        <v>37556.667</v>
      </c>
      <c r="E39" s="116"/>
      <c r="F39" s="116">
        <f>SUM(F35:F36)</f>
        <v>39067.667</v>
      </c>
    </row>
    <row r="40" spans="2:6" ht="19.5" customHeight="1">
      <c r="B40" s="115" t="s">
        <v>93</v>
      </c>
      <c r="D40" s="116">
        <f>6083-366</f>
        <v>5717</v>
      </c>
      <c r="E40" s="116"/>
      <c r="F40" s="127">
        <v>6083</v>
      </c>
    </row>
    <row r="41" spans="4:6" ht="5.25" customHeight="1">
      <c r="D41" s="125"/>
      <c r="E41" s="116"/>
      <c r="F41" s="125"/>
    </row>
    <row r="42" spans="5:6" ht="5.25" customHeight="1">
      <c r="E42" s="116"/>
      <c r="F42" s="116"/>
    </row>
    <row r="43" spans="2:6" ht="19.5" customHeight="1">
      <c r="B43" s="115" t="s">
        <v>94</v>
      </c>
      <c r="D43" s="125">
        <f>SUM(D39:D41)</f>
        <v>43273.667</v>
      </c>
      <c r="E43" s="116"/>
      <c r="F43" s="125">
        <f>SUM(F39:F41)</f>
        <v>45150.667</v>
      </c>
    </row>
    <row r="44" spans="5:6" ht="14.25" customHeight="1">
      <c r="E44" s="116"/>
      <c r="F44" s="116"/>
    </row>
    <row r="45" spans="1:6" ht="15" customHeight="1">
      <c r="A45" s="117" t="s">
        <v>95</v>
      </c>
      <c r="E45" s="116"/>
      <c r="F45" s="116"/>
    </row>
    <row r="46" spans="2:6" ht="18.75" customHeight="1">
      <c r="B46" s="115" t="s">
        <v>96</v>
      </c>
      <c r="D46" s="122">
        <v>5297</v>
      </c>
      <c r="E46" s="116"/>
      <c r="F46" s="122">
        <v>5167</v>
      </c>
    </row>
    <row r="47" spans="2:7" ht="18.75" customHeight="1">
      <c r="B47" s="115" t="s">
        <v>97</v>
      </c>
      <c r="D47" s="116">
        <v>3818</v>
      </c>
      <c r="E47" s="116"/>
      <c r="F47" s="116">
        <v>3818</v>
      </c>
      <c r="G47" s="124"/>
    </row>
    <row r="48" spans="5:6" ht="3.75" customHeight="1">
      <c r="E48" s="116"/>
      <c r="F48" s="116"/>
    </row>
    <row r="49" spans="4:6" ht="20.25" customHeight="1">
      <c r="D49" s="123">
        <f>SUM(D46:D48)</f>
        <v>9115</v>
      </c>
      <c r="E49" s="116"/>
      <c r="F49" s="123">
        <f>SUM(F46:F48)</f>
        <v>8985</v>
      </c>
    </row>
    <row r="50" spans="5:6" ht="16.5">
      <c r="E50" s="116"/>
      <c r="F50" s="116"/>
    </row>
    <row r="51" spans="1:6" ht="16.5">
      <c r="A51" s="117" t="s">
        <v>98</v>
      </c>
      <c r="B51" s="128"/>
      <c r="C51" s="128"/>
      <c r="E51" s="116"/>
      <c r="F51" s="116"/>
    </row>
    <row r="52" spans="2:6" ht="16.5">
      <c r="B52" s="115" t="s">
        <v>99</v>
      </c>
      <c r="D52" s="116">
        <f>7976+35</f>
        <v>8011</v>
      </c>
      <c r="E52" s="116"/>
      <c r="F52" s="116">
        <f>1250+6224</f>
        <v>7474</v>
      </c>
    </row>
    <row r="53" spans="2:6" ht="16.5">
      <c r="B53" s="115" t="s">
        <v>96</v>
      </c>
      <c r="D53" s="122">
        <v>6450</v>
      </c>
      <c r="E53" s="116"/>
      <c r="F53" s="122">
        <f>3200+3172</f>
        <v>6372</v>
      </c>
    </row>
    <row r="54" spans="2:6" ht="16.5">
      <c r="B54" s="115" t="s">
        <v>100</v>
      </c>
      <c r="D54" s="116">
        <v>1205</v>
      </c>
      <c r="E54" s="116"/>
      <c r="F54" s="116">
        <v>1205</v>
      </c>
    </row>
    <row r="55" spans="4:6" ht="3.75" customHeight="1">
      <c r="D55" s="125"/>
      <c r="E55" s="116"/>
      <c r="F55" s="125"/>
    </row>
    <row r="56" spans="4:6" ht="20.25" customHeight="1" hidden="1">
      <c r="D56" s="116">
        <f>SUM(D52:D54)</f>
        <v>15666</v>
      </c>
      <c r="E56" s="116"/>
      <c r="F56" s="116">
        <f>SUM(F52:F54)</f>
        <v>15051</v>
      </c>
    </row>
    <row r="57" spans="2:6" ht="20.25" customHeight="1" hidden="1">
      <c r="B57" s="115" t="s">
        <v>101</v>
      </c>
      <c r="E57" s="116"/>
      <c r="F57" s="116"/>
    </row>
    <row r="58" spans="2:6" ht="20.25" customHeight="1" hidden="1">
      <c r="B58" s="115" t="s">
        <v>102</v>
      </c>
      <c r="D58" s="122" t="s">
        <v>85</v>
      </c>
      <c r="E58" s="116"/>
      <c r="F58" s="122" t="s">
        <v>85</v>
      </c>
    </row>
    <row r="59" spans="4:6" ht="20.25" customHeight="1">
      <c r="D59" s="116">
        <f>SUM(D56:D58)</f>
        <v>15666</v>
      </c>
      <c r="E59" s="116"/>
      <c r="F59" s="116">
        <f>SUM(F56:F58)</f>
        <v>15051</v>
      </c>
    </row>
    <row r="60" spans="2:6" ht="20.25" customHeight="1">
      <c r="B60" s="115" t="s">
        <v>103</v>
      </c>
      <c r="E60" s="116"/>
      <c r="F60" s="116"/>
    </row>
    <row r="61" spans="2:6" ht="20.25" customHeight="1">
      <c r="B61" s="115" t="s">
        <v>104</v>
      </c>
      <c r="D61" s="116">
        <v>0</v>
      </c>
      <c r="E61" s="116"/>
      <c r="F61" s="116">
        <v>84</v>
      </c>
    </row>
    <row r="62" spans="4:6" ht="20.25" customHeight="1">
      <c r="D62" s="123">
        <f>SUM(D59:D61)</f>
        <v>15666</v>
      </c>
      <c r="E62" s="116"/>
      <c r="F62" s="123">
        <f>SUM(F59:F61)</f>
        <v>15135</v>
      </c>
    </row>
    <row r="63" spans="2:6" ht="20.25" customHeight="1">
      <c r="B63" s="115" t="s">
        <v>105</v>
      </c>
      <c r="D63" s="123">
        <f>D49+D62</f>
        <v>24781</v>
      </c>
      <c r="E63" s="116"/>
      <c r="F63" s="123">
        <f>F49+F62</f>
        <v>24120</v>
      </c>
    </row>
    <row r="64" spans="1:6" ht="20.25" customHeight="1">
      <c r="A64" s="117" t="s">
        <v>106</v>
      </c>
      <c r="D64" s="126">
        <f>D43+D63</f>
        <v>68054.667</v>
      </c>
      <c r="E64" s="116"/>
      <c r="F64" s="126">
        <f>F43+F63</f>
        <v>69270.667</v>
      </c>
    </row>
    <row r="65" spans="5:6" ht="20.25" customHeight="1">
      <c r="E65" s="116"/>
      <c r="F65" s="116"/>
    </row>
    <row r="66" spans="5:6" ht="16.5">
      <c r="E66" s="116"/>
      <c r="F66" s="116"/>
    </row>
    <row r="67" spans="1:6" ht="16.5">
      <c r="A67" s="115" t="s">
        <v>107</v>
      </c>
      <c r="E67" s="116"/>
      <c r="F67" s="116"/>
    </row>
    <row r="68" spans="1:6" ht="16.5">
      <c r="A68" s="115" t="s">
        <v>108</v>
      </c>
      <c r="D68" s="129">
        <f>ROUND(D39/D35,2)</f>
        <v>0.42</v>
      </c>
      <c r="E68" s="116"/>
      <c r="F68" s="129">
        <f>ROUND(F39/F35,2)</f>
        <v>0.44</v>
      </c>
    </row>
    <row r="69" spans="5:6" ht="16.5">
      <c r="E69" s="116"/>
      <c r="F69" s="116"/>
    </row>
    <row r="70" spans="5:6" ht="16.5">
      <c r="E70" s="116"/>
      <c r="F70" s="116"/>
    </row>
    <row r="71" spans="5:6" ht="16.5">
      <c r="E71" s="116"/>
      <c r="F71" s="116"/>
    </row>
    <row r="72" spans="1:6" ht="16.5">
      <c r="A72" s="115" t="s">
        <v>109</v>
      </c>
      <c r="E72" s="116"/>
      <c r="F72" s="116"/>
    </row>
    <row r="73" spans="1:6" ht="16.5">
      <c r="A73" s="115" t="s">
        <v>110</v>
      </c>
      <c r="E73" s="116"/>
      <c r="F73" s="116"/>
    </row>
    <row r="74" spans="1:6" ht="16.5">
      <c r="A74" s="115" t="s">
        <v>111</v>
      </c>
      <c r="E74" s="116"/>
      <c r="F74" s="116"/>
    </row>
  </sheetData>
  <sheetProtection selectLockedCells="1" selectUnlockedCells="1"/>
  <printOptions horizontalCentered="1"/>
  <pageMargins left="0.6694444444444444" right="0.7875" top="0.7083333333333334" bottom="0.9840277777777777" header="0.5118055555555555" footer="0.5118055555555555"/>
  <pageSetup firstPageNumber="2" useFirstPageNumber="1" fitToHeight="1" fitToWidth="1" horizontalDpi="300" verticalDpi="300" orientation="portrait" paperSize="9"/>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zoomScale="75" zoomScaleNormal="75" zoomScalePageLayoutView="0" workbookViewId="0" topLeftCell="A7">
      <selection activeCell="C32" sqref="C32"/>
    </sheetView>
  </sheetViews>
  <sheetFormatPr defaultColWidth="9.00390625" defaultRowHeight="14.25"/>
  <cols>
    <col min="1" max="1" width="33.75390625" style="116" customWidth="1"/>
    <col min="2" max="2" width="16.50390625" style="116" customWidth="1"/>
    <col min="3" max="3" width="17.25390625" style="116" customWidth="1"/>
    <col min="4" max="5" width="0" style="116" hidden="1" customWidth="1"/>
    <col min="6" max="6" width="15.625" style="116" customWidth="1"/>
    <col min="7" max="7" width="11.875" style="116" customWidth="1"/>
    <col min="8" max="8" width="11.00390625" style="116" customWidth="1"/>
    <col min="9" max="16384" width="9.00390625" style="116" customWidth="1"/>
  </cols>
  <sheetData>
    <row r="1" ht="16.5">
      <c r="A1" s="130" t="s">
        <v>1</v>
      </c>
    </row>
    <row r="2" ht="16.5">
      <c r="A2" s="130" t="s">
        <v>112</v>
      </c>
    </row>
    <row r="3" ht="16.5">
      <c r="A3" s="130" t="s">
        <v>113</v>
      </c>
    </row>
    <row r="6" spans="2:8" ht="16.5">
      <c r="B6" s="130" t="s">
        <v>114</v>
      </c>
      <c r="C6" s="130"/>
      <c r="D6" s="130"/>
      <c r="G6" s="121" t="s">
        <v>115</v>
      </c>
      <c r="H6" s="121" t="s">
        <v>116</v>
      </c>
    </row>
    <row r="7" spans="2:8" ht="16.5">
      <c r="B7" s="231" t="s">
        <v>117</v>
      </c>
      <c r="C7" s="231"/>
      <c r="D7" s="130"/>
      <c r="F7" s="121" t="s">
        <v>118</v>
      </c>
      <c r="G7" s="121" t="s">
        <v>119</v>
      </c>
      <c r="H7" s="121" t="s">
        <v>120</v>
      </c>
    </row>
    <row r="8" spans="3:7" ht="16.5">
      <c r="C8" s="130"/>
      <c r="D8" s="130"/>
      <c r="F8" s="121" t="s">
        <v>121</v>
      </c>
      <c r="G8" s="121"/>
    </row>
    <row r="9" spans="3:7" ht="16.5">
      <c r="C9" s="130"/>
      <c r="D9" s="130"/>
      <c r="F9" s="121" t="s">
        <v>122</v>
      </c>
      <c r="G9" s="121"/>
    </row>
    <row r="10" spans="2:8" ht="16.5">
      <c r="B10" s="121" t="s">
        <v>123</v>
      </c>
      <c r="C10" s="121" t="s">
        <v>124</v>
      </c>
      <c r="D10" s="121" t="s">
        <v>125</v>
      </c>
      <c r="E10" s="121" t="s">
        <v>126</v>
      </c>
      <c r="F10" s="121" t="s">
        <v>127</v>
      </c>
      <c r="G10" s="119"/>
      <c r="H10" s="119"/>
    </row>
    <row r="11" spans="2:8" ht="16.5">
      <c r="B11" s="121" t="s">
        <v>128</v>
      </c>
      <c r="C11" s="121" t="s">
        <v>129</v>
      </c>
      <c r="D11" s="121" t="s">
        <v>130</v>
      </c>
      <c r="E11" s="121" t="s">
        <v>131</v>
      </c>
      <c r="F11" s="121" t="s">
        <v>132</v>
      </c>
      <c r="G11" s="121"/>
      <c r="H11" s="121"/>
    </row>
    <row r="12" spans="1:8" ht="16.5">
      <c r="A12" s="131" t="s">
        <v>133</v>
      </c>
      <c r="B12" s="121" t="s">
        <v>45</v>
      </c>
      <c r="C12" s="121" t="s">
        <v>45</v>
      </c>
      <c r="D12" s="121" t="s">
        <v>45</v>
      </c>
      <c r="E12" s="121" t="s">
        <v>45</v>
      </c>
      <c r="F12" s="121" t="s">
        <v>45</v>
      </c>
      <c r="G12" s="121" t="s">
        <v>45</v>
      </c>
      <c r="H12" s="121" t="s">
        <v>45</v>
      </c>
    </row>
    <row r="13" spans="1:8" ht="16.5">
      <c r="A13" s="132" t="s">
        <v>134</v>
      </c>
      <c r="B13" s="119"/>
      <c r="C13" s="119"/>
      <c r="D13" s="119"/>
      <c r="E13" s="119"/>
      <c r="F13" s="119"/>
      <c r="G13" s="119"/>
      <c r="H13" s="119"/>
    </row>
    <row r="15" spans="1:8" ht="16.5">
      <c r="A15" s="116" t="s">
        <v>135</v>
      </c>
      <c r="B15" s="127">
        <v>89051</v>
      </c>
      <c r="C15" s="127">
        <v>9626</v>
      </c>
      <c r="D15" s="133" t="s">
        <v>85</v>
      </c>
      <c r="E15" s="133" t="s">
        <v>85</v>
      </c>
      <c r="F15" s="127">
        <v>-59609</v>
      </c>
      <c r="G15" s="127">
        <v>6083</v>
      </c>
      <c r="H15" s="127">
        <f>SUM(B15:G15)</f>
        <v>45151</v>
      </c>
    </row>
    <row r="16" spans="2:8" ht="16.5" hidden="1">
      <c r="B16" s="127"/>
      <c r="C16" s="127"/>
      <c r="D16" s="127"/>
      <c r="E16" s="127"/>
      <c r="F16" s="127"/>
      <c r="G16" s="127"/>
      <c r="H16" s="127"/>
    </row>
    <row r="17" spans="1:8" ht="16.5" customHeight="1" hidden="1">
      <c r="A17" s="116" t="s">
        <v>136</v>
      </c>
      <c r="B17" s="127"/>
      <c r="C17" s="127"/>
      <c r="D17" s="127"/>
      <c r="E17" s="127"/>
      <c r="F17" s="127"/>
      <c r="G17" s="127"/>
      <c r="H17" s="127"/>
    </row>
    <row r="18" spans="1:9" ht="16.5" customHeight="1" hidden="1">
      <c r="A18" s="116" t="s">
        <v>137</v>
      </c>
      <c r="B18" s="134">
        <v>0</v>
      </c>
      <c r="C18" s="134">
        <v>0</v>
      </c>
      <c r="D18" s="135" t="s">
        <v>85</v>
      </c>
      <c r="E18" s="135" t="s">
        <v>85</v>
      </c>
      <c r="F18" s="135" t="s">
        <v>85</v>
      </c>
      <c r="G18" s="135" t="s">
        <v>85</v>
      </c>
      <c r="H18" s="134">
        <f>SUM(B18:G18)</f>
        <v>0</v>
      </c>
      <c r="I18" s="134"/>
    </row>
    <row r="19" spans="2:8" ht="16.5" customHeight="1">
      <c r="B19" s="127"/>
      <c r="C19" s="127"/>
      <c r="D19" s="127"/>
      <c r="E19" s="127"/>
      <c r="F19" s="127"/>
      <c r="G19" s="127"/>
      <c r="H19" s="127"/>
    </row>
    <row r="20" spans="1:8" ht="16.5" customHeight="1" hidden="1">
      <c r="A20" s="116" t="s">
        <v>138</v>
      </c>
      <c r="B20" s="127"/>
      <c r="C20" s="127"/>
      <c r="D20" s="127"/>
      <c r="E20" s="127"/>
      <c r="F20" s="127"/>
      <c r="G20" s="127"/>
      <c r="H20" s="127"/>
    </row>
    <row r="21" spans="1:8" ht="16.5" customHeight="1" hidden="1">
      <c r="A21" s="116" t="s">
        <v>139</v>
      </c>
      <c r="B21" s="136" t="s">
        <v>85</v>
      </c>
      <c r="C21" s="136" t="s">
        <v>85</v>
      </c>
      <c r="D21" s="136" t="s">
        <v>85</v>
      </c>
      <c r="E21" s="136" t="s">
        <v>85</v>
      </c>
      <c r="F21" s="136">
        <v>0</v>
      </c>
      <c r="G21" s="137">
        <v>0</v>
      </c>
      <c r="H21" s="137">
        <f>SUM(B21:G21)</f>
        <v>0</v>
      </c>
    </row>
    <row r="22" spans="2:8" ht="16.5" customHeight="1" hidden="1">
      <c r="B22" s="127"/>
      <c r="C22" s="127"/>
      <c r="D22" s="127"/>
      <c r="E22" s="127"/>
      <c r="F22" s="127"/>
      <c r="G22" s="127"/>
      <c r="H22" s="127"/>
    </row>
    <row r="23" spans="1:8" ht="16.5" customHeight="1" hidden="1">
      <c r="A23" s="116" t="s">
        <v>140</v>
      </c>
      <c r="B23" s="135" t="s">
        <v>85</v>
      </c>
      <c r="C23" s="127">
        <v>0</v>
      </c>
      <c r="D23" s="135" t="s">
        <v>85</v>
      </c>
      <c r="E23" s="135" t="s">
        <v>85</v>
      </c>
      <c r="F23" s="135" t="s">
        <v>85</v>
      </c>
      <c r="G23" s="135">
        <v>0</v>
      </c>
      <c r="H23" s="127">
        <f>SUM(B23:G23)</f>
        <v>0</v>
      </c>
    </row>
    <row r="24" spans="2:8" ht="16.5" hidden="1">
      <c r="B24" s="127"/>
      <c r="C24" s="127"/>
      <c r="D24" s="127"/>
      <c r="E24" s="127"/>
      <c r="F24" s="127"/>
      <c r="G24" s="127"/>
      <c r="H24" s="127"/>
    </row>
    <row r="25" spans="1:8" ht="16.5">
      <c r="A25" s="116" t="s">
        <v>141</v>
      </c>
      <c r="B25" s="133" t="s">
        <v>85</v>
      </c>
      <c r="C25" s="133" t="s">
        <v>85</v>
      </c>
      <c r="D25" s="133" t="s">
        <v>85</v>
      </c>
      <c r="E25" s="133" t="s">
        <v>85</v>
      </c>
      <c r="F25" s="127">
        <f>'Income statements'!F43</f>
        <v>-1510.864</v>
      </c>
      <c r="G25" s="127">
        <v>-366</v>
      </c>
      <c r="H25" s="127">
        <f>SUM(B25:G25)</f>
        <v>-1876.864</v>
      </c>
    </row>
    <row r="26" spans="2:8" ht="16.5">
      <c r="B26" s="127"/>
      <c r="C26" s="127"/>
      <c r="D26" s="127"/>
      <c r="E26" s="127"/>
      <c r="F26" s="127"/>
      <c r="G26" s="127"/>
      <c r="H26" s="127"/>
    </row>
    <row r="27" spans="1:8" ht="16.5" hidden="1">
      <c r="A27" s="116" t="s">
        <v>142</v>
      </c>
      <c r="B27" s="127">
        <v>0</v>
      </c>
      <c r="C27" s="127">
        <v>0</v>
      </c>
      <c r="D27" s="127"/>
      <c r="E27" s="127">
        <v>0</v>
      </c>
      <c r="F27" s="127">
        <v>0</v>
      </c>
      <c r="G27" s="127">
        <v>0</v>
      </c>
      <c r="H27" s="127">
        <f>SUM(B27:G27)</f>
        <v>0</v>
      </c>
    </row>
    <row r="28" spans="2:8" ht="16.5" hidden="1">
      <c r="B28" s="127"/>
      <c r="C28" s="127"/>
      <c r="D28" s="127"/>
      <c r="E28" s="127"/>
      <c r="F28" s="127"/>
      <c r="G28" s="127"/>
      <c r="H28" s="127"/>
    </row>
    <row r="29" spans="1:8" ht="16.5" hidden="1">
      <c r="A29" s="116" t="s">
        <v>143</v>
      </c>
      <c r="B29" s="127"/>
      <c r="C29" s="127"/>
      <c r="D29" s="127"/>
      <c r="E29" s="127"/>
      <c r="F29" s="127"/>
      <c r="G29" s="127"/>
      <c r="H29" s="127"/>
    </row>
    <row r="30" spans="1:8" ht="16.5" hidden="1">
      <c r="A30" s="116" t="s">
        <v>144</v>
      </c>
      <c r="B30" s="127">
        <v>0</v>
      </c>
      <c r="C30" s="127">
        <v>0</v>
      </c>
      <c r="D30" s="127"/>
      <c r="E30" s="127">
        <v>0</v>
      </c>
      <c r="F30" s="127">
        <v>0</v>
      </c>
      <c r="G30" s="127">
        <v>0</v>
      </c>
      <c r="H30" s="127">
        <f>SUM(B30:G30)</f>
        <v>0</v>
      </c>
    </row>
    <row r="31" spans="2:8" ht="16.5" hidden="1">
      <c r="B31" s="127"/>
      <c r="C31" s="127"/>
      <c r="D31" s="127"/>
      <c r="E31" s="127"/>
      <c r="F31" s="127"/>
      <c r="G31" s="127"/>
      <c r="H31" s="127"/>
    </row>
    <row r="32" spans="1:8" ht="16.5">
      <c r="A32" s="116" t="s">
        <v>145</v>
      </c>
      <c r="B32" s="138">
        <f aca="true" t="shared" si="0" ref="B32:G32">SUM(B15:B31)</f>
        <v>89051</v>
      </c>
      <c r="C32" s="138">
        <f t="shared" si="0"/>
        <v>9626</v>
      </c>
      <c r="D32" s="139" t="s">
        <v>85</v>
      </c>
      <c r="E32" s="140">
        <f t="shared" si="0"/>
        <v>0</v>
      </c>
      <c r="F32" s="138">
        <f>SUM(F15:F31)</f>
        <v>-61119.864</v>
      </c>
      <c r="G32" s="138">
        <f t="shared" si="0"/>
        <v>5717</v>
      </c>
      <c r="H32" s="138">
        <f>SUM(H15:H31)</f>
        <v>43274.136</v>
      </c>
    </row>
    <row r="35" ht="16.5">
      <c r="A35" s="131" t="s">
        <v>133</v>
      </c>
    </row>
    <row r="36" ht="16.5">
      <c r="A36" s="132" t="s">
        <v>146</v>
      </c>
    </row>
    <row r="37" ht="16.5">
      <c r="A37" s="141"/>
    </row>
    <row r="38" spans="1:8" ht="16.5">
      <c r="A38" s="116" t="s">
        <v>147</v>
      </c>
      <c r="B38" s="127">
        <v>89051</v>
      </c>
      <c r="C38" s="127">
        <v>9626</v>
      </c>
      <c r="D38" s="133" t="s">
        <v>85</v>
      </c>
      <c r="E38" s="133" t="s">
        <v>85</v>
      </c>
      <c r="F38" s="127">
        <v>-61408</v>
      </c>
      <c r="G38" s="127">
        <v>898</v>
      </c>
      <c r="H38" s="137">
        <f>SUM(B38:G38)</f>
        <v>38167</v>
      </c>
    </row>
    <row r="39" spans="2:8" ht="16.5" hidden="1">
      <c r="B39" s="137"/>
      <c r="C39" s="137"/>
      <c r="D39" s="137"/>
      <c r="E39" s="137"/>
      <c r="F39" s="137"/>
      <c r="G39" s="137"/>
      <c r="H39" s="137"/>
    </row>
    <row r="40" spans="1:8" ht="16.5" customHeight="1" hidden="1">
      <c r="A40" s="116" t="s">
        <v>136</v>
      </c>
      <c r="B40" s="137"/>
      <c r="C40" s="137"/>
      <c r="D40" s="137"/>
      <c r="E40" s="137"/>
      <c r="F40" s="137"/>
      <c r="G40" s="137"/>
      <c r="H40" s="137"/>
    </row>
    <row r="41" spans="1:8" ht="16.5" customHeight="1" hidden="1">
      <c r="A41" s="116" t="s">
        <v>148</v>
      </c>
      <c r="B41" s="137">
        <v>0</v>
      </c>
      <c r="C41" s="137">
        <v>0</v>
      </c>
      <c r="D41" s="137">
        <v>0</v>
      </c>
      <c r="E41" s="136" t="s">
        <v>85</v>
      </c>
      <c r="F41" s="136" t="s">
        <v>85</v>
      </c>
      <c r="G41" s="136" t="s">
        <v>85</v>
      </c>
      <c r="H41" s="137">
        <f>SUM(B41:G41)</f>
        <v>0</v>
      </c>
    </row>
    <row r="42" spans="2:8" ht="16.5" customHeight="1" hidden="1">
      <c r="B42" s="137"/>
      <c r="C42" s="137"/>
      <c r="D42" s="137"/>
      <c r="E42" s="137"/>
      <c r="F42" s="137"/>
      <c r="G42" s="137"/>
      <c r="H42" s="137"/>
    </row>
    <row r="43" spans="1:8" ht="16.5" customHeight="1" hidden="1">
      <c r="A43" s="116" t="s">
        <v>138</v>
      </c>
      <c r="B43" s="137"/>
      <c r="C43" s="137"/>
      <c r="D43" s="137">
        <v>0</v>
      </c>
      <c r="E43" s="137"/>
      <c r="F43" s="137"/>
      <c r="G43" s="137"/>
      <c r="H43" s="137"/>
    </row>
    <row r="44" spans="1:9" ht="16.5" customHeight="1" hidden="1">
      <c r="A44" s="116" t="s">
        <v>139</v>
      </c>
      <c r="B44" s="136" t="s">
        <v>85</v>
      </c>
      <c r="C44" s="136" t="s">
        <v>85</v>
      </c>
      <c r="D44" s="137">
        <v>0</v>
      </c>
      <c r="E44" s="136" t="s">
        <v>85</v>
      </c>
      <c r="F44" s="136" t="s">
        <v>85</v>
      </c>
      <c r="G44" s="136">
        <v>0</v>
      </c>
      <c r="H44" s="136">
        <f>SUM(B44:G44)</f>
        <v>0</v>
      </c>
      <c r="I44" s="134"/>
    </row>
    <row r="45" spans="2:8" ht="16.5" customHeight="1">
      <c r="B45" s="137"/>
      <c r="C45" s="137"/>
      <c r="D45" s="137"/>
      <c r="E45" s="137"/>
      <c r="F45" s="137"/>
      <c r="G45" s="137"/>
      <c r="H45" s="137"/>
    </row>
    <row r="46" spans="1:8" ht="16.5" hidden="1">
      <c r="A46" s="116" t="s">
        <v>140</v>
      </c>
      <c r="B46" s="137">
        <v>0</v>
      </c>
      <c r="C46" s="137">
        <v>0</v>
      </c>
      <c r="D46" s="137">
        <v>0</v>
      </c>
      <c r="E46" s="137">
        <v>0</v>
      </c>
      <c r="F46" s="137">
        <v>0</v>
      </c>
      <c r="G46" s="137">
        <v>0</v>
      </c>
      <c r="H46" s="137">
        <v>0</v>
      </c>
    </row>
    <row r="47" spans="2:8" ht="16.5" hidden="1">
      <c r="B47" s="137"/>
      <c r="C47" s="137"/>
      <c r="D47" s="137"/>
      <c r="E47" s="137"/>
      <c r="F47" s="137"/>
      <c r="G47" s="137"/>
      <c r="H47" s="137"/>
    </row>
    <row r="48" spans="1:8" ht="16.5">
      <c r="A48" s="116" t="s">
        <v>141</v>
      </c>
      <c r="B48" s="137">
        <v>0</v>
      </c>
      <c r="C48" s="137">
        <v>0</v>
      </c>
      <c r="D48" s="137">
        <v>0</v>
      </c>
      <c r="E48" s="137">
        <v>0</v>
      </c>
      <c r="F48" s="127">
        <f>'Income statements'!H43</f>
        <v>-735</v>
      </c>
      <c r="G48" s="127">
        <f>'Income statements'!H44</f>
        <v>-416</v>
      </c>
      <c r="H48" s="127">
        <f>SUM(B48:G48)</f>
        <v>-1151</v>
      </c>
    </row>
    <row r="49" spans="2:8" ht="16.5">
      <c r="B49" s="127"/>
      <c r="C49" s="127"/>
      <c r="D49" s="133" t="s">
        <v>85</v>
      </c>
      <c r="E49" s="127"/>
      <c r="F49" s="127"/>
      <c r="G49" s="127"/>
      <c r="H49" s="127"/>
    </row>
    <row r="50" spans="1:8" ht="16.5" hidden="1">
      <c r="A50" s="116" t="s">
        <v>142</v>
      </c>
      <c r="B50" s="127">
        <v>0</v>
      </c>
      <c r="C50" s="127">
        <v>0</v>
      </c>
      <c r="D50" s="133" t="s">
        <v>85</v>
      </c>
      <c r="E50" s="127">
        <v>0</v>
      </c>
      <c r="F50" s="127">
        <v>0</v>
      </c>
      <c r="G50" s="127"/>
      <c r="H50" s="127">
        <f>SUM(B50:G50)</f>
        <v>0</v>
      </c>
    </row>
    <row r="51" spans="2:8" ht="16.5" hidden="1">
      <c r="B51" s="127"/>
      <c r="C51" s="127"/>
      <c r="D51" s="127"/>
      <c r="E51" s="127"/>
      <c r="F51" s="127"/>
      <c r="G51" s="127"/>
      <c r="H51" s="127"/>
    </row>
    <row r="52" spans="1:8" ht="16.5">
      <c r="A52" s="116" t="s">
        <v>149</v>
      </c>
      <c r="B52" s="138">
        <f aca="true" t="shared" si="1" ref="B52:G52">SUM(B38:B51)</f>
        <v>89051</v>
      </c>
      <c r="C52" s="138">
        <f t="shared" si="1"/>
        <v>9626</v>
      </c>
      <c r="D52" s="140">
        <f t="shared" si="1"/>
        <v>0</v>
      </c>
      <c r="E52" s="142">
        <f t="shared" si="1"/>
        <v>0</v>
      </c>
      <c r="F52" s="138">
        <f t="shared" si="1"/>
        <v>-62143</v>
      </c>
      <c r="G52" s="138">
        <f t="shared" si="1"/>
        <v>482</v>
      </c>
      <c r="H52" s="138">
        <f>SUM(H38:H51)</f>
        <v>37016</v>
      </c>
    </row>
    <row r="56" ht="16.5">
      <c r="A56" s="115" t="s">
        <v>150</v>
      </c>
    </row>
    <row r="57" ht="16.5">
      <c r="A57" s="115" t="s">
        <v>151</v>
      </c>
    </row>
    <row r="58" ht="16.5">
      <c r="A58" s="116" t="s">
        <v>152</v>
      </c>
    </row>
    <row r="59" ht="16.5" hidden="1">
      <c r="A59" s="116" t="s">
        <v>153</v>
      </c>
    </row>
    <row r="60" ht="16.5" hidden="1">
      <c r="A60" s="116" t="s">
        <v>154</v>
      </c>
    </row>
    <row r="61" ht="16.5" hidden="1">
      <c r="A61" s="116" t="s">
        <v>155</v>
      </c>
    </row>
  </sheetData>
  <sheetProtection selectLockedCells="1" selectUnlockedCells="1"/>
  <mergeCells count="1">
    <mergeCell ref="B7:C7"/>
  </mergeCells>
  <printOptions/>
  <pageMargins left="0.49027777777777776" right="0.5" top="0.9840277777777777" bottom="0.9840277777777777" header="0.5118055555555555" footer="0.5"/>
  <pageSetup firstPageNumber="3" useFirstPageNumber="1" fitToHeight="1" fitToWidth="1" horizontalDpi="300" verticalDpi="300" orientation="portrait" paperSize="9"/>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91"/>
  <sheetViews>
    <sheetView zoomScale="75" zoomScaleNormal="75" zoomScalePageLayoutView="0" workbookViewId="0" topLeftCell="A28">
      <selection activeCell="D46" sqref="D46"/>
    </sheetView>
  </sheetViews>
  <sheetFormatPr defaultColWidth="10.25390625" defaultRowHeight="14.25"/>
  <cols>
    <col min="1" max="1" width="3.00390625" style="115" customWidth="1"/>
    <col min="2" max="2" width="63.50390625" style="115" customWidth="1"/>
    <col min="3" max="3" width="9.75390625" style="115" customWidth="1"/>
    <col min="4" max="4" width="17.125" style="115" customWidth="1"/>
    <col min="5" max="5" width="2.50390625" style="115" customWidth="1"/>
    <col min="6" max="6" width="14.625" style="115" customWidth="1"/>
    <col min="7" max="16384" width="10.25390625" style="115" customWidth="1"/>
  </cols>
  <sheetData>
    <row r="1" ht="16.5">
      <c r="A1" s="117" t="s">
        <v>1</v>
      </c>
    </row>
    <row r="2" ht="16.5">
      <c r="A2" s="117" t="s">
        <v>156</v>
      </c>
    </row>
    <row r="3" ht="16.5">
      <c r="A3" s="117" t="s">
        <v>36</v>
      </c>
    </row>
    <row r="4" spans="4:6" ht="16.5">
      <c r="D4" s="143"/>
      <c r="F4" s="143"/>
    </row>
    <row r="5" spans="4:6" ht="16.5">
      <c r="D5" s="144"/>
      <c r="E5" s="145" t="s">
        <v>157</v>
      </c>
      <c r="F5" s="144"/>
    </row>
    <row r="6" spans="4:6" ht="16.5">
      <c r="D6" s="146" t="s">
        <v>43</v>
      </c>
      <c r="F6" s="146" t="s">
        <v>44</v>
      </c>
    </row>
    <row r="7" spans="4:6" ht="16.5">
      <c r="D7" s="147" t="s">
        <v>45</v>
      </c>
      <c r="F7" s="147" t="s">
        <v>45</v>
      </c>
    </row>
    <row r="8" spans="4:6" ht="16.5" hidden="1">
      <c r="D8" s="143"/>
      <c r="F8" s="143"/>
    </row>
    <row r="9" spans="1:6" ht="16.5">
      <c r="A9" s="117" t="s">
        <v>158</v>
      </c>
      <c r="D9" s="143"/>
      <c r="F9" s="143"/>
    </row>
    <row r="10" spans="1:6" ht="16.5">
      <c r="A10" s="115" t="s">
        <v>159</v>
      </c>
      <c r="D10" s="127"/>
      <c r="E10" s="148"/>
      <c r="F10" s="127"/>
    </row>
    <row r="11" spans="2:7" ht="16.5">
      <c r="B11" s="115" t="s">
        <v>160</v>
      </c>
      <c r="D11" s="127">
        <f>'Income statements'!B29</f>
        <v>-1956</v>
      </c>
      <c r="E11" s="148"/>
      <c r="F11" s="127">
        <v>-1207</v>
      </c>
      <c r="G11" s="148"/>
    </row>
    <row r="12" spans="2:6" ht="16.5">
      <c r="B12" s="115" t="s">
        <v>161</v>
      </c>
      <c r="D12" s="149">
        <f>'Income statements'!F38</f>
        <v>79</v>
      </c>
      <c r="E12" s="148"/>
      <c r="F12" s="149">
        <v>55</v>
      </c>
    </row>
    <row r="13" spans="4:7" ht="16.5">
      <c r="D13" s="127">
        <f>SUM(D11:D12)</f>
        <v>-1877</v>
      </c>
      <c r="E13" s="148"/>
      <c r="F13" s="127">
        <f>SUM(F11:F12)</f>
        <v>-1152</v>
      </c>
      <c r="G13" s="148"/>
    </row>
    <row r="14" spans="4:6" ht="16.5">
      <c r="D14" s="127"/>
      <c r="E14" s="148"/>
      <c r="F14" s="127"/>
    </row>
    <row r="15" spans="1:6" ht="16.5">
      <c r="A15" s="115" t="s">
        <v>162</v>
      </c>
      <c r="D15" s="127"/>
      <c r="E15" s="148"/>
      <c r="F15" s="127"/>
    </row>
    <row r="16" spans="2:6" ht="16.5">
      <c r="B16" s="115" t="s">
        <v>163</v>
      </c>
      <c r="D16" s="127">
        <v>996</v>
      </c>
      <c r="E16" s="148"/>
      <c r="F16" s="127">
        <v>1179</v>
      </c>
    </row>
    <row r="17" spans="2:6" ht="16.5">
      <c r="B17" s="115" t="s">
        <v>164</v>
      </c>
      <c r="D17" s="127">
        <v>215</v>
      </c>
      <c r="E17" s="148"/>
      <c r="F17" s="127">
        <v>216</v>
      </c>
    </row>
    <row r="18" spans="4:6" ht="6" customHeight="1">
      <c r="D18" s="149"/>
      <c r="E18" s="148"/>
      <c r="F18" s="149"/>
    </row>
    <row r="19" spans="1:6" ht="16.5">
      <c r="A19" s="115" t="s">
        <v>165</v>
      </c>
      <c r="D19" s="127">
        <f>SUM(D13:D18)</f>
        <v>-666</v>
      </c>
      <c r="E19" s="148"/>
      <c r="F19" s="127">
        <f>SUM(F13:F18)</f>
        <v>243</v>
      </c>
    </row>
    <row r="20" spans="4:6" ht="16.5">
      <c r="D20" s="127"/>
      <c r="E20" s="148"/>
      <c r="F20" s="127"/>
    </row>
    <row r="21" spans="1:6" ht="16.5">
      <c r="A21" s="115" t="s">
        <v>166</v>
      </c>
      <c r="D21" s="127">
        <f>'Balance sheets'!D25-'Balance sheets'!F25</f>
        <v>-110</v>
      </c>
      <c r="E21" s="148"/>
      <c r="F21" s="127">
        <v>-765</v>
      </c>
    </row>
    <row r="22" spans="1:6" ht="16.5">
      <c r="A22" s="115" t="s">
        <v>167</v>
      </c>
      <c r="D22" s="127">
        <f>'Balance sheets'!F59-'Balance sheets'!D59</f>
        <v>-615</v>
      </c>
      <c r="E22" s="148"/>
      <c r="F22" s="127">
        <v>1289</v>
      </c>
    </row>
    <row r="23" spans="4:6" ht="6" customHeight="1">
      <c r="D23" s="149"/>
      <c r="E23" s="148"/>
      <c r="F23" s="149"/>
    </row>
    <row r="24" spans="1:6" ht="18" customHeight="1">
      <c r="A24" s="115" t="s">
        <v>168</v>
      </c>
      <c r="D24" s="127">
        <f>SUM(D19:D22)</f>
        <v>-1391</v>
      </c>
      <c r="E24" s="148"/>
      <c r="F24" s="127">
        <f>SUM(F19:F22)</f>
        <v>767</v>
      </c>
    </row>
    <row r="25" spans="1:6" ht="19.5" customHeight="1">
      <c r="A25" s="115" t="s">
        <v>169</v>
      </c>
      <c r="D25" s="127">
        <v>-345</v>
      </c>
      <c r="E25" s="148"/>
      <c r="F25" s="127">
        <v>-216</v>
      </c>
    </row>
    <row r="26" spans="1:6" ht="16.5" hidden="1">
      <c r="A26" s="115" t="s">
        <v>170</v>
      </c>
      <c r="D26" s="127">
        <v>0</v>
      </c>
      <c r="E26" s="148"/>
      <c r="F26" s="127">
        <v>0</v>
      </c>
    </row>
    <row r="27" spans="1:6" ht="16.5">
      <c r="A27" s="115" t="s">
        <v>171</v>
      </c>
      <c r="D27" s="127">
        <v>0</v>
      </c>
      <c r="E27" s="148"/>
      <c r="F27" s="127">
        <v>0</v>
      </c>
    </row>
    <row r="28" spans="4:6" ht="6" customHeight="1">
      <c r="D28" s="149"/>
      <c r="E28" s="148"/>
      <c r="F28" s="149"/>
    </row>
    <row r="29" spans="1:6" ht="18" customHeight="1">
      <c r="A29" s="117" t="s">
        <v>172</v>
      </c>
      <c r="D29" s="138">
        <f>SUM(D24:D28)</f>
        <v>-1736</v>
      </c>
      <c r="E29" s="148"/>
      <c r="F29" s="138">
        <f>SUM(F24:F28)</f>
        <v>551</v>
      </c>
    </row>
    <row r="30" spans="4:6" ht="16.5">
      <c r="D30" s="127"/>
      <c r="E30" s="148"/>
      <c r="F30" s="127"/>
    </row>
    <row r="31" spans="4:6" ht="16.5" hidden="1">
      <c r="D31" s="127"/>
      <c r="E31" s="148"/>
      <c r="F31" s="127"/>
    </row>
    <row r="32" spans="1:6" ht="16.5">
      <c r="A32" s="117" t="s">
        <v>173</v>
      </c>
      <c r="D32" s="127"/>
      <c r="E32" s="148"/>
      <c r="F32" s="127"/>
    </row>
    <row r="33" spans="1:6" ht="16.5">
      <c r="A33" s="115" t="s">
        <v>174</v>
      </c>
      <c r="D33" s="127">
        <v>0</v>
      </c>
      <c r="E33" s="148"/>
      <c r="F33" s="127">
        <v>0</v>
      </c>
    </row>
    <row r="34" spans="1:6" ht="16.5">
      <c r="A34" s="115" t="s">
        <v>175</v>
      </c>
      <c r="D34" s="127">
        <v>0</v>
      </c>
      <c r="E34" s="148"/>
      <c r="F34" s="127">
        <v>0</v>
      </c>
    </row>
    <row r="35" spans="1:6" ht="16.5">
      <c r="A35" s="115" t="s">
        <v>76</v>
      </c>
      <c r="D35" s="127">
        <f>'Balance sheets'!F13-'Balance sheets'!D13</f>
        <v>63</v>
      </c>
      <c r="E35" s="148"/>
      <c r="F35" s="127">
        <v>-121</v>
      </c>
    </row>
    <row r="36" spans="1:6" ht="16.5" hidden="1">
      <c r="A36" s="115" t="s">
        <v>176</v>
      </c>
      <c r="D36" s="127">
        <v>0</v>
      </c>
      <c r="E36" s="148"/>
      <c r="F36" s="127">
        <v>0</v>
      </c>
    </row>
    <row r="37" spans="1:6" ht="16.5" hidden="1">
      <c r="A37" s="115" t="s">
        <v>177</v>
      </c>
      <c r="D37" s="127">
        <v>0</v>
      </c>
      <c r="E37" s="148"/>
      <c r="F37" s="127">
        <v>0</v>
      </c>
    </row>
    <row r="38" spans="4:6" ht="6" customHeight="1">
      <c r="D38" s="149"/>
      <c r="E38" s="148"/>
      <c r="F38" s="149"/>
    </row>
    <row r="39" spans="1:6" ht="18" customHeight="1">
      <c r="A39" s="117" t="s">
        <v>178</v>
      </c>
      <c r="D39" s="138">
        <f>SUM(D33:D38)</f>
        <v>63</v>
      </c>
      <c r="E39" s="148"/>
      <c r="F39" s="138">
        <f>SUM(F33:F38)</f>
        <v>-121</v>
      </c>
    </row>
    <row r="40" spans="4:6" ht="16.5">
      <c r="D40" s="127"/>
      <c r="E40" s="148"/>
      <c r="F40" s="127"/>
    </row>
    <row r="41" spans="4:6" ht="16.5" hidden="1">
      <c r="D41" s="127"/>
      <c r="E41" s="148"/>
      <c r="F41" s="127"/>
    </row>
    <row r="42" spans="1:6" ht="16.5">
      <c r="A42" s="117" t="s">
        <v>179</v>
      </c>
      <c r="D42" s="127"/>
      <c r="E42" s="148"/>
      <c r="F42" s="127"/>
    </row>
    <row r="43" spans="1:6" ht="16.5" hidden="1">
      <c r="A43" s="115" t="s">
        <v>180</v>
      </c>
      <c r="D43" s="150">
        <v>0</v>
      </c>
      <c r="E43" s="148"/>
      <c r="F43" s="150">
        <v>0</v>
      </c>
    </row>
    <row r="44" spans="1:6" ht="16.5">
      <c r="A44" s="115" t="s">
        <v>181</v>
      </c>
      <c r="D44" s="137">
        <v>5340</v>
      </c>
      <c r="E44" s="148"/>
      <c r="F44" s="127">
        <v>784</v>
      </c>
    </row>
    <row r="45" spans="1:6" ht="16.5">
      <c r="A45" s="115" t="s">
        <v>182</v>
      </c>
      <c r="D45" s="127">
        <v>-2419</v>
      </c>
      <c r="E45" s="148"/>
      <c r="F45" s="127">
        <v>-1268</v>
      </c>
    </row>
    <row r="46" spans="4:6" ht="6" customHeight="1">
      <c r="D46" s="127"/>
      <c r="E46" s="148"/>
      <c r="F46" s="127"/>
    </row>
    <row r="47" spans="1:6" ht="18" customHeight="1">
      <c r="A47" s="117" t="s">
        <v>183</v>
      </c>
      <c r="D47" s="138">
        <f>SUM(D43:D46)</f>
        <v>2921</v>
      </c>
      <c r="E47" s="148"/>
      <c r="F47" s="138">
        <f>SUM(F43:F46)</f>
        <v>-484</v>
      </c>
    </row>
    <row r="48" spans="4:6" ht="16.5">
      <c r="D48" s="127"/>
      <c r="E48" s="148"/>
      <c r="F48" s="127"/>
    </row>
    <row r="49" spans="1:6" ht="16.5">
      <c r="A49" s="115" t="s">
        <v>184</v>
      </c>
      <c r="D49" s="127">
        <f>D29+D39+D47</f>
        <v>1248</v>
      </c>
      <c r="E49" s="148"/>
      <c r="F49" s="127">
        <f>F29+F39+F47</f>
        <v>-54</v>
      </c>
    </row>
    <row r="50" spans="4:6" ht="16.5">
      <c r="D50" s="127"/>
      <c r="E50" s="148"/>
      <c r="F50" s="127"/>
    </row>
    <row r="51" spans="1:6" ht="16.5">
      <c r="A51" s="115" t="s">
        <v>185</v>
      </c>
      <c r="D51" s="127">
        <v>-4624</v>
      </c>
      <c r="E51" s="148"/>
      <c r="F51" s="127">
        <v>-4624</v>
      </c>
    </row>
    <row r="52" spans="4:6" ht="16.5">
      <c r="D52" s="127"/>
      <c r="E52" s="148"/>
      <c r="F52" s="127"/>
    </row>
    <row r="53" spans="1:6" ht="16.5">
      <c r="A53" s="115" t="s">
        <v>186</v>
      </c>
      <c r="D53" s="138">
        <f>SUM(D49:D52)</f>
        <v>-3376</v>
      </c>
      <c r="E53" s="148"/>
      <c r="F53" s="138">
        <f>SUM(F49:F52)</f>
        <v>-4678</v>
      </c>
    </row>
    <row r="54" spans="4:6" ht="16.5">
      <c r="D54" s="116"/>
      <c r="F54" s="116"/>
    </row>
    <row r="55" spans="4:6" ht="16.5">
      <c r="D55" s="116"/>
      <c r="F55" s="116"/>
    </row>
    <row r="56" spans="1:8" ht="16.5">
      <c r="A56" s="115" t="s">
        <v>187</v>
      </c>
      <c r="D56" s="116"/>
      <c r="F56" s="116"/>
      <c r="H56" s="116"/>
    </row>
    <row r="57" spans="4:6" ht="16.5">
      <c r="D57" s="121" t="s">
        <v>188</v>
      </c>
      <c r="E57" s="117"/>
      <c r="F57" s="121" t="s">
        <v>188</v>
      </c>
    </row>
    <row r="58" spans="4:6" ht="16.5">
      <c r="D58" s="121" t="s">
        <v>43</v>
      </c>
      <c r="E58" s="117"/>
      <c r="F58" s="121" t="s">
        <v>44</v>
      </c>
    </row>
    <row r="59" spans="4:6" ht="16.5">
      <c r="D59" s="121" t="s">
        <v>45</v>
      </c>
      <c r="E59" s="117"/>
      <c r="F59" s="121" t="s">
        <v>45</v>
      </c>
    </row>
    <row r="60" spans="4:6" ht="16.5">
      <c r="D60" s="122"/>
      <c r="F60" s="122"/>
    </row>
    <row r="61" spans="1:9" ht="16.5">
      <c r="A61" s="115" t="s">
        <v>189</v>
      </c>
      <c r="D61" s="127">
        <v>352</v>
      </c>
      <c r="F61" s="127">
        <v>430</v>
      </c>
      <c r="H61" s="124"/>
      <c r="I61" s="116"/>
    </row>
    <row r="62" spans="1:9" ht="16.5">
      <c r="A62" s="115" t="s">
        <v>190</v>
      </c>
      <c r="D62" s="127">
        <v>-3728</v>
      </c>
      <c r="F62" s="127">
        <v>-5108</v>
      </c>
      <c r="I62" s="116"/>
    </row>
    <row r="63" spans="4:9" ht="16.5">
      <c r="D63" s="138">
        <f>SUM(D61:D62)</f>
        <v>-3376</v>
      </c>
      <c r="F63" s="138">
        <f>SUM(F61:F62)</f>
        <v>-4678</v>
      </c>
      <c r="I63" s="116"/>
    </row>
    <row r="64" spans="4:6" ht="16.5">
      <c r="D64" s="116"/>
      <c r="F64" s="116"/>
    </row>
    <row r="65" spans="4:6" ht="16.5">
      <c r="D65" s="116"/>
      <c r="F65" s="116"/>
    </row>
    <row r="66" s="116" customFormat="1" ht="16.5">
      <c r="A66" s="115" t="s">
        <v>191</v>
      </c>
    </row>
    <row r="67" s="116" customFormat="1" ht="16.5">
      <c r="A67" s="115" t="s">
        <v>192</v>
      </c>
    </row>
    <row r="68" spans="4:6" ht="16.5">
      <c r="D68" s="116"/>
      <c r="F68" s="116"/>
    </row>
    <row r="69" spans="4:6" ht="16.5">
      <c r="D69" s="116"/>
      <c r="F69" s="116"/>
    </row>
    <row r="70" spans="4:6" ht="16.5">
      <c r="D70" s="116"/>
      <c r="F70" s="116"/>
    </row>
    <row r="71" spans="4:6" ht="16.5">
      <c r="D71" s="116"/>
      <c r="F71" s="116"/>
    </row>
    <row r="72" spans="4:6" ht="16.5">
      <c r="D72" s="116"/>
      <c r="F72" s="116"/>
    </row>
    <row r="73" spans="4:6" ht="16.5">
      <c r="D73" s="116"/>
      <c r="F73" s="116"/>
    </row>
    <row r="74" spans="4:6" ht="16.5">
      <c r="D74" s="116"/>
      <c r="F74" s="116"/>
    </row>
    <row r="75" spans="4:6" ht="16.5">
      <c r="D75" s="116"/>
      <c r="F75" s="116"/>
    </row>
    <row r="76" spans="4:6" ht="16.5">
      <c r="D76" s="116"/>
      <c r="F76" s="116"/>
    </row>
    <row r="77" spans="4:6" ht="16.5">
      <c r="D77" s="116"/>
      <c r="F77" s="116"/>
    </row>
    <row r="78" spans="4:6" ht="16.5">
      <c r="D78" s="116"/>
      <c r="F78" s="116"/>
    </row>
    <row r="79" spans="4:6" ht="16.5">
      <c r="D79" s="116"/>
      <c r="F79" s="116"/>
    </row>
    <row r="80" spans="4:6" ht="16.5">
      <c r="D80" s="116"/>
      <c r="F80" s="116"/>
    </row>
    <row r="81" spans="4:6" ht="16.5">
      <c r="D81" s="116"/>
      <c r="F81" s="116"/>
    </row>
    <row r="82" spans="4:6" ht="16.5">
      <c r="D82" s="116"/>
      <c r="F82" s="116"/>
    </row>
    <row r="83" spans="4:6" ht="16.5">
      <c r="D83" s="116"/>
      <c r="F83" s="116"/>
    </row>
    <row r="84" spans="4:6" ht="16.5">
      <c r="D84" s="116"/>
      <c r="F84" s="116"/>
    </row>
    <row r="85" spans="4:6" ht="16.5">
      <c r="D85" s="116"/>
      <c r="F85" s="116"/>
    </row>
    <row r="86" spans="4:6" ht="16.5">
      <c r="D86" s="116"/>
      <c r="F86" s="116"/>
    </row>
    <row r="87" spans="4:6" ht="16.5">
      <c r="D87" s="116"/>
      <c r="F87" s="116"/>
    </row>
    <row r="88" spans="4:6" ht="16.5">
      <c r="D88" s="116"/>
      <c r="F88" s="116"/>
    </row>
    <row r="89" spans="4:6" ht="16.5">
      <c r="D89" s="116"/>
      <c r="F89" s="116"/>
    </row>
    <row r="90" spans="4:6" ht="16.5">
      <c r="D90" s="116"/>
      <c r="F90" s="116"/>
    </row>
    <row r="91" spans="4:6" ht="16.5">
      <c r="D91" s="116"/>
      <c r="F91" s="116"/>
    </row>
    <row r="92" spans="4:6" ht="16.5">
      <c r="D92" s="116"/>
      <c r="F92" s="116"/>
    </row>
    <row r="93" spans="4:6" ht="16.5">
      <c r="D93" s="116"/>
      <c r="F93" s="116"/>
    </row>
    <row r="94" spans="4:6" ht="16.5">
      <c r="D94" s="116"/>
      <c r="F94" s="116"/>
    </row>
    <row r="95" spans="4:6" ht="16.5">
      <c r="D95" s="116"/>
      <c r="F95" s="116"/>
    </row>
    <row r="96" spans="4:6" ht="16.5">
      <c r="D96" s="116"/>
      <c r="F96" s="116"/>
    </row>
    <row r="97" spans="4:6" ht="16.5">
      <c r="D97" s="116"/>
      <c r="F97" s="116"/>
    </row>
    <row r="98" spans="4:6" ht="16.5">
      <c r="D98" s="116"/>
      <c r="F98" s="116"/>
    </row>
    <row r="99" spans="4:6" ht="16.5">
      <c r="D99" s="116"/>
      <c r="F99" s="116"/>
    </row>
    <row r="100" spans="4:6" ht="16.5">
      <c r="D100" s="116"/>
      <c r="F100" s="116"/>
    </row>
    <row r="101" spans="4:6" ht="16.5">
      <c r="D101" s="116"/>
      <c r="F101" s="116"/>
    </row>
    <row r="102" spans="4:6" ht="16.5">
      <c r="D102" s="116"/>
      <c r="F102" s="116"/>
    </row>
    <row r="103" spans="4:6" ht="16.5">
      <c r="D103" s="116"/>
      <c r="F103" s="116"/>
    </row>
    <row r="104" spans="4:6" ht="16.5">
      <c r="D104" s="116"/>
      <c r="F104" s="116"/>
    </row>
    <row r="105" spans="4:6" ht="16.5">
      <c r="D105" s="116"/>
      <c r="F105" s="116"/>
    </row>
    <row r="106" spans="4:6" ht="16.5">
      <c r="D106" s="116"/>
      <c r="F106" s="116"/>
    </row>
    <row r="107" spans="4:6" ht="16.5">
      <c r="D107" s="116"/>
      <c r="F107" s="116"/>
    </row>
    <row r="108" spans="4:6" ht="16.5">
      <c r="D108" s="116"/>
      <c r="F108" s="116"/>
    </row>
    <row r="109" spans="4:6" ht="16.5">
      <c r="D109" s="116"/>
      <c r="F109" s="116"/>
    </row>
    <row r="110" spans="4:6" ht="16.5">
      <c r="D110" s="116"/>
      <c r="F110" s="116"/>
    </row>
    <row r="111" spans="4:6" ht="16.5">
      <c r="D111" s="116"/>
      <c r="F111" s="116"/>
    </row>
    <row r="112" spans="4:6" ht="16.5">
      <c r="D112" s="116"/>
      <c r="F112" s="116"/>
    </row>
    <row r="113" spans="4:6" ht="16.5">
      <c r="D113" s="116"/>
      <c r="F113" s="116"/>
    </row>
    <row r="114" spans="4:6" ht="16.5">
      <c r="D114" s="116"/>
      <c r="F114" s="116"/>
    </row>
    <row r="115" spans="4:6" ht="16.5">
      <c r="D115" s="116"/>
      <c r="F115" s="116"/>
    </row>
    <row r="116" spans="4:6" ht="16.5">
      <c r="D116" s="116"/>
      <c r="F116" s="116"/>
    </row>
    <row r="117" spans="4:6" ht="16.5">
      <c r="D117" s="116"/>
      <c r="F117" s="116"/>
    </row>
    <row r="118" spans="4:6" ht="16.5">
      <c r="D118" s="116"/>
      <c r="F118" s="116"/>
    </row>
    <row r="119" spans="4:6" ht="16.5">
      <c r="D119" s="116"/>
      <c r="F119" s="116"/>
    </row>
    <row r="120" spans="4:6" ht="16.5">
      <c r="D120" s="116"/>
      <c r="F120" s="116"/>
    </row>
    <row r="121" spans="4:6" ht="16.5">
      <c r="D121" s="116"/>
      <c r="F121" s="116"/>
    </row>
    <row r="122" spans="4:6" ht="16.5">
      <c r="D122" s="116"/>
      <c r="F122" s="116"/>
    </row>
    <row r="123" spans="4:6" ht="16.5">
      <c r="D123" s="116"/>
      <c r="F123" s="116"/>
    </row>
    <row r="124" spans="4:6" ht="16.5">
      <c r="D124" s="116"/>
      <c r="F124" s="116"/>
    </row>
    <row r="125" spans="4:6" ht="16.5">
      <c r="D125" s="116"/>
      <c r="F125" s="116"/>
    </row>
    <row r="126" spans="4:6" ht="16.5">
      <c r="D126" s="116"/>
      <c r="F126" s="116"/>
    </row>
    <row r="127" spans="4:6" ht="16.5">
      <c r="D127" s="116"/>
      <c r="F127" s="116"/>
    </row>
    <row r="128" spans="4:6" ht="16.5">
      <c r="D128" s="116"/>
      <c r="F128" s="116"/>
    </row>
    <row r="129" spans="4:6" ht="16.5">
      <c r="D129" s="116"/>
      <c r="F129" s="116"/>
    </row>
    <row r="130" spans="4:6" ht="16.5">
      <c r="D130" s="116"/>
      <c r="F130" s="116"/>
    </row>
    <row r="131" spans="4:6" ht="16.5">
      <c r="D131" s="116"/>
      <c r="F131" s="116"/>
    </row>
    <row r="132" spans="4:6" ht="16.5">
      <c r="D132" s="116"/>
      <c r="F132" s="116"/>
    </row>
    <row r="133" spans="4:6" ht="16.5">
      <c r="D133" s="116"/>
      <c r="F133" s="116"/>
    </row>
    <row r="134" spans="4:6" ht="16.5">
      <c r="D134" s="116"/>
      <c r="F134" s="116"/>
    </row>
    <row r="135" spans="4:6" ht="16.5">
      <c r="D135" s="116"/>
      <c r="F135" s="116"/>
    </row>
    <row r="136" spans="4:6" ht="16.5">
      <c r="D136" s="116"/>
      <c r="F136" s="116"/>
    </row>
    <row r="137" spans="4:6" ht="16.5">
      <c r="D137" s="116"/>
      <c r="F137" s="116"/>
    </row>
    <row r="138" spans="4:6" ht="16.5">
      <c r="D138" s="116"/>
      <c r="F138" s="116"/>
    </row>
    <row r="139" spans="4:6" ht="16.5">
      <c r="D139" s="116"/>
      <c r="F139" s="116"/>
    </row>
    <row r="140" spans="4:6" ht="16.5">
      <c r="D140" s="116"/>
      <c r="F140" s="116"/>
    </row>
    <row r="141" spans="4:6" ht="16.5">
      <c r="D141" s="116"/>
      <c r="F141" s="116"/>
    </row>
    <row r="142" spans="4:6" ht="16.5">
      <c r="D142" s="116"/>
      <c r="F142" s="116"/>
    </row>
    <row r="143" spans="4:6" ht="16.5">
      <c r="D143" s="116"/>
      <c r="F143" s="116"/>
    </row>
    <row r="144" spans="4:6" ht="16.5">
      <c r="D144" s="116"/>
      <c r="F144" s="116"/>
    </row>
    <row r="145" spans="4:6" ht="16.5">
      <c r="D145" s="116"/>
      <c r="F145" s="116"/>
    </row>
    <row r="146" spans="4:6" ht="16.5">
      <c r="D146" s="116"/>
      <c r="F146" s="116"/>
    </row>
    <row r="147" spans="4:6" ht="16.5">
      <c r="D147" s="116"/>
      <c r="F147" s="116"/>
    </row>
    <row r="148" spans="4:6" ht="16.5">
      <c r="D148" s="116"/>
      <c r="F148" s="116"/>
    </row>
    <row r="149" spans="4:6" ht="16.5">
      <c r="D149" s="116"/>
      <c r="F149" s="116"/>
    </row>
    <row r="150" spans="4:6" ht="16.5">
      <c r="D150" s="116"/>
      <c r="F150" s="116"/>
    </row>
    <row r="151" spans="4:6" ht="16.5">
      <c r="D151" s="116"/>
      <c r="F151" s="116"/>
    </row>
    <row r="152" spans="4:6" ht="16.5">
      <c r="D152" s="116"/>
      <c r="F152" s="116"/>
    </row>
    <row r="153" spans="4:6" ht="16.5">
      <c r="D153" s="116"/>
      <c r="F153" s="116"/>
    </row>
    <row r="154" spans="4:6" ht="16.5">
      <c r="D154" s="116"/>
      <c r="F154" s="116"/>
    </row>
    <row r="155" spans="4:6" ht="16.5">
      <c r="D155" s="116"/>
      <c r="F155" s="116"/>
    </row>
    <row r="156" spans="4:6" ht="16.5">
      <c r="D156" s="116"/>
      <c r="F156" s="116"/>
    </row>
    <row r="157" spans="4:6" ht="16.5">
      <c r="D157" s="116"/>
      <c r="F157" s="116"/>
    </row>
    <row r="158" spans="4:6" ht="16.5">
      <c r="D158" s="116"/>
      <c r="F158" s="116"/>
    </row>
    <row r="159" spans="4:6" ht="16.5">
      <c r="D159" s="116"/>
      <c r="F159" s="116"/>
    </row>
    <row r="160" spans="4:6" ht="16.5">
      <c r="D160" s="116"/>
      <c r="F160" s="116"/>
    </row>
    <row r="161" spans="4:6" ht="16.5">
      <c r="D161" s="116"/>
      <c r="F161" s="116"/>
    </row>
    <row r="162" spans="4:6" ht="16.5">
      <c r="D162" s="116"/>
      <c r="F162" s="116"/>
    </row>
    <row r="163" spans="4:6" ht="16.5">
      <c r="D163" s="116"/>
      <c r="F163" s="116"/>
    </row>
    <row r="164" spans="4:6" ht="16.5">
      <c r="D164" s="116"/>
      <c r="F164" s="116"/>
    </row>
    <row r="165" spans="4:6" ht="16.5">
      <c r="D165" s="116"/>
      <c r="F165" s="116"/>
    </row>
    <row r="166" spans="4:6" ht="16.5">
      <c r="D166" s="116"/>
      <c r="F166" s="116"/>
    </row>
    <row r="167" spans="4:6" ht="16.5">
      <c r="D167" s="116"/>
      <c r="F167" s="116"/>
    </row>
    <row r="168" spans="4:6" ht="16.5">
      <c r="D168" s="116"/>
      <c r="F168" s="116"/>
    </row>
    <row r="169" spans="4:6" ht="16.5">
      <c r="D169" s="116"/>
      <c r="F169" s="116"/>
    </row>
    <row r="170" spans="4:6" ht="16.5">
      <c r="D170" s="116"/>
      <c r="F170" s="116"/>
    </row>
    <row r="171" spans="4:6" ht="16.5">
      <c r="D171" s="116"/>
      <c r="F171" s="116"/>
    </row>
    <row r="172" spans="4:6" ht="16.5">
      <c r="D172" s="116"/>
      <c r="F172" s="116"/>
    </row>
    <row r="173" spans="4:6" ht="16.5">
      <c r="D173" s="116"/>
      <c r="F173" s="116"/>
    </row>
    <row r="174" spans="4:6" ht="16.5">
      <c r="D174" s="116"/>
      <c r="F174" s="116"/>
    </row>
    <row r="175" spans="4:6" ht="16.5">
      <c r="D175" s="116"/>
      <c r="F175" s="116"/>
    </row>
    <row r="176" spans="4:6" ht="16.5">
      <c r="D176" s="116"/>
      <c r="F176" s="116"/>
    </row>
    <row r="177" spans="4:6" ht="16.5">
      <c r="D177" s="116"/>
      <c r="F177" s="116"/>
    </row>
    <row r="178" spans="4:6" ht="16.5">
      <c r="D178" s="116"/>
      <c r="F178" s="116"/>
    </row>
    <row r="179" spans="4:6" ht="16.5">
      <c r="D179" s="116"/>
      <c r="F179" s="116"/>
    </row>
    <row r="180" spans="4:6" ht="16.5">
      <c r="D180" s="116"/>
      <c r="F180" s="116"/>
    </row>
    <row r="181" spans="4:6" ht="16.5">
      <c r="D181" s="116"/>
      <c r="F181" s="116"/>
    </row>
    <row r="182" spans="4:6" ht="16.5">
      <c r="D182" s="116"/>
      <c r="F182" s="116"/>
    </row>
    <row r="183" spans="4:6" ht="16.5">
      <c r="D183" s="116"/>
      <c r="F183" s="116"/>
    </row>
    <row r="184" spans="4:6" ht="16.5">
      <c r="D184" s="116"/>
      <c r="F184" s="116"/>
    </row>
    <row r="185" spans="4:6" ht="16.5">
      <c r="D185" s="116"/>
      <c r="F185" s="116"/>
    </row>
    <row r="186" spans="4:6" ht="16.5">
      <c r="D186" s="116"/>
      <c r="F186" s="116"/>
    </row>
    <row r="187" spans="4:6" ht="16.5">
      <c r="D187" s="116"/>
      <c r="F187" s="116"/>
    </row>
    <row r="188" spans="4:6" ht="16.5">
      <c r="D188" s="116"/>
      <c r="F188" s="116"/>
    </row>
    <row r="189" spans="4:6" ht="16.5">
      <c r="D189" s="116"/>
      <c r="F189" s="116"/>
    </row>
    <row r="190" spans="4:6" ht="16.5">
      <c r="D190" s="116"/>
      <c r="F190" s="116"/>
    </row>
    <row r="191" spans="4:6" ht="16.5">
      <c r="D191" s="116"/>
      <c r="F191" s="116"/>
    </row>
  </sheetData>
  <sheetProtection selectLockedCells="1" selectUnlockedCells="1"/>
  <printOptions horizontalCentered="1"/>
  <pageMargins left="0.6298611111111111" right="0.3402777777777778" top="0.6694444444444444" bottom="0.9840277777777777" header="0.5118055555555555" footer="0.5118055555555555"/>
  <pageSetup firstPageNumber="4" useFirstPageNumber="1" fitToHeight="1" fitToWidth="1" horizontalDpi="300" verticalDpi="300" orientation="portrait"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V526"/>
  <sheetViews>
    <sheetView zoomScalePageLayoutView="0" workbookViewId="0" topLeftCell="A482">
      <selection activeCell="A484" sqref="A484"/>
    </sheetView>
  </sheetViews>
  <sheetFormatPr defaultColWidth="9.00390625" defaultRowHeight="14.25"/>
  <cols>
    <col min="1" max="1" width="4.00390625" style="151" customWidth="1"/>
    <col min="2" max="2" width="8.125" style="152" customWidth="1"/>
    <col min="3" max="3" width="14.625" style="152" customWidth="1"/>
    <col min="4" max="5" width="10.25390625" style="152" customWidth="1"/>
    <col min="6" max="6" width="10.125" style="152" customWidth="1"/>
    <col min="7" max="10" width="8.75390625" style="152" customWidth="1"/>
    <col min="11" max="16384" width="9.00390625" style="152" customWidth="1"/>
  </cols>
  <sheetData>
    <row r="1" ht="12.75">
      <c r="A1" s="153" t="s">
        <v>193</v>
      </c>
    </row>
    <row r="2" ht="12.75">
      <c r="A2" s="153" t="s">
        <v>194</v>
      </c>
    </row>
    <row r="3" ht="12.75">
      <c r="A3" s="153"/>
    </row>
    <row r="4" ht="12.75">
      <c r="A4" s="153"/>
    </row>
    <row r="5" ht="12.75">
      <c r="A5" s="151" t="s">
        <v>195</v>
      </c>
    </row>
    <row r="8" spans="1:2" ht="12.75">
      <c r="A8" s="151" t="s">
        <v>196</v>
      </c>
      <c r="B8" s="154" t="s">
        <v>197</v>
      </c>
    </row>
    <row r="19" spans="1:2" ht="12.75">
      <c r="A19" s="151" t="s">
        <v>198</v>
      </c>
      <c r="B19" s="154" t="s">
        <v>199</v>
      </c>
    </row>
    <row r="26" ht="12.75">
      <c r="B26" s="152" t="s">
        <v>200</v>
      </c>
    </row>
    <row r="28" spans="2:4" ht="12.75">
      <c r="B28" s="152" t="s">
        <v>201</v>
      </c>
      <c r="D28" s="152" t="s">
        <v>202</v>
      </c>
    </row>
    <row r="29" spans="2:4" ht="12.75">
      <c r="B29" s="152" t="s">
        <v>203</v>
      </c>
      <c r="D29" s="152" t="s">
        <v>204</v>
      </c>
    </row>
    <row r="30" spans="2:4" ht="12.75">
      <c r="B30" s="152" t="s">
        <v>205</v>
      </c>
      <c r="D30" s="152" t="s">
        <v>206</v>
      </c>
    </row>
    <row r="31" spans="2:4" ht="12.75">
      <c r="B31" s="152" t="s">
        <v>207</v>
      </c>
      <c r="D31" s="152" t="s">
        <v>208</v>
      </c>
    </row>
    <row r="32" spans="2:4" ht="12.75">
      <c r="B32" s="152" t="s">
        <v>209</v>
      </c>
      <c r="D32" s="152" t="s">
        <v>210</v>
      </c>
    </row>
    <row r="33" spans="2:4" ht="12.75">
      <c r="B33" s="152" t="s">
        <v>211</v>
      </c>
      <c r="D33" s="152" t="s">
        <v>212</v>
      </c>
    </row>
    <row r="34" spans="2:4" ht="12.75">
      <c r="B34" s="152" t="s">
        <v>213</v>
      </c>
      <c r="D34" s="152" t="s">
        <v>214</v>
      </c>
    </row>
    <row r="35" spans="2:4" ht="12.75">
      <c r="B35" s="152" t="s">
        <v>215</v>
      </c>
      <c r="D35" s="152" t="s">
        <v>216</v>
      </c>
    </row>
    <row r="36" spans="2:4" ht="12.75">
      <c r="B36" s="152" t="s">
        <v>217</v>
      </c>
      <c r="D36" s="152" t="s">
        <v>218</v>
      </c>
    </row>
    <row r="37" spans="2:4" ht="12.75">
      <c r="B37" s="152" t="s">
        <v>219</v>
      </c>
      <c r="D37" s="152" t="s">
        <v>204</v>
      </c>
    </row>
    <row r="38" spans="2:4" ht="12.75">
      <c r="B38" s="152" t="s">
        <v>220</v>
      </c>
      <c r="D38" s="152" t="s">
        <v>221</v>
      </c>
    </row>
    <row r="39" ht="12.75">
      <c r="B39" s="152" t="s">
        <v>222</v>
      </c>
    </row>
    <row r="40" spans="2:4" ht="12.75">
      <c r="B40" s="152" t="s">
        <v>223</v>
      </c>
      <c r="D40" s="152" t="s">
        <v>224</v>
      </c>
    </row>
    <row r="41" spans="2:4" ht="12.75">
      <c r="B41" s="152" t="s">
        <v>225</v>
      </c>
      <c r="D41" s="152" t="s">
        <v>226</v>
      </c>
    </row>
    <row r="42" spans="2:4" ht="12.75">
      <c r="B42" s="152" t="s">
        <v>227</v>
      </c>
      <c r="D42" s="152" t="s">
        <v>228</v>
      </c>
    </row>
    <row r="43" spans="2:4" ht="12.75">
      <c r="B43" s="152" t="s">
        <v>229</v>
      </c>
      <c r="D43" s="152" t="s">
        <v>230</v>
      </c>
    </row>
    <row r="44" spans="2:4" ht="12.75">
      <c r="B44" s="152" t="s">
        <v>231</v>
      </c>
      <c r="D44" s="152" t="s">
        <v>232</v>
      </c>
    </row>
    <row r="45" spans="2:4" ht="12.75">
      <c r="B45" s="152" t="s">
        <v>233</v>
      </c>
      <c r="D45" s="152" t="s">
        <v>18</v>
      </c>
    </row>
    <row r="46" spans="2:4" ht="12.75">
      <c r="B46" s="152" t="s">
        <v>234</v>
      </c>
      <c r="D46" s="152" t="s">
        <v>235</v>
      </c>
    </row>
    <row r="47" spans="2:4" ht="12.75">
      <c r="B47" s="152" t="s">
        <v>236</v>
      </c>
      <c r="D47" s="152" t="s">
        <v>237</v>
      </c>
    </row>
    <row r="48" spans="2:4" ht="12.75">
      <c r="B48" s="152" t="s">
        <v>238</v>
      </c>
      <c r="D48" s="152" t="s">
        <v>239</v>
      </c>
    </row>
    <row r="49" ht="12.75">
      <c r="D49" s="152" t="s">
        <v>240</v>
      </c>
    </row>
    <row r="50" spans="2:4" ht="12.75">
      <c r="B50" s="152" t="s">
        <v>241</v>
      </c>
      <c r="D50" s="152" t="s">
        <v>242</v>
      </c>
    </row>
    <row r="51" spans="2:4" ht="12.75">
      <c r="B51" s="152" t="s">
        <v>243</v>
      </c>
      <c r="D51" s="152" t="s">
        <v>244</v>
      </c>
    </row>
    <row r="52" spans="2:4" ht="12.75">
      <c r="B52" s="152" t="s">
        <v>245</v>
      </c>
      <c r="D52" s="152" t="s">
        <v>246</v>
      </c>
    </row>
    <row r="53" spans="2:4" ht="12.75">
      <c r="B53" s="152" t="s">
        <v>247</v>
      </c>
      <c r="D53" s="152" t="s">
        <v>212</v>
      </c>
    </row>
    <row r="54" spans="2:4" ht="12.75">
      <c r="B54" s="152" t="s">
        <v>248</v>
      </c>
      <c r="D54" s="152" t="s">
        <v>249</v>
      </c>
    </row>
    <row r="55" spans="2:4" ht="12.75">
      <c r="B55" s="152" t="s">
        <v>250</v>
      </c>
      <c r="D55" s="152" t="s">
        <v>251</v>
      </c>
    </row>
    <row r="56" spans="2:4" ht="12.75">
      <c r="B56" s="152" t="s">
        <v>252</v>
      </c>
      <c r="D56" s="152" t="s">
        <v>253</v>
      </c>
    </row>
    <row r="57" spans="2:4" ht="12.75">
      <c r="B57" s="152" t="s">
        <v>254</v>
      </c>
      <c r="D57" s="152" t="s">
        <v>255</v>
      </c>
    </row>
    <row r="58" spans="2:4" ht="12.75">
      <c r="B58" s="152" t="s">
        <v>256</v>
      </c>
      <c r="D58" s="152" t="s">
        <v>257</v>
      </c>
    </row>
    <row r="59" ht="12.75">
      <c r="D59" s="152" t="s">
        <v>258</v>
      </c>
    </row>
    <row r="73" spans="1:256" s="151" customFormat="1" ht="12.75">
      <c r="A73" s="151" t="s">
        <v>198</v>
      </c>
      <c r="B73" s="154" t="s">
        <v>259</v>
      </c>
      <c r="D73" s="154"/>
      <c r="F73" s="154"/>
      <c r="H73" s="154"/>
      <c r="J73" s="154"/>
      <c r="L73" s="154"/>
      <c r="N73" s="154"/>
      <c r="P73" s="154"/>
      <c r="R73" s="154"/>
      <c r="T73" s="154"/>
      <c r="V73" s="154"/>
      <c r="X73" s="154"/>
      <c r="Z73" s="154"/>
      <c r="AB73" s="154"/>
      <c r="AD73" s="154"/>
      <c r="AF73" s="154"/>
      <c r="AH73" s="154"/>
      <c r="AJ73" s="154"/>
      <c r="AL73" s="154"/>
      <c r="AN73" s="154"/>
      <c r="AP73" s="154"/>
      <c r="AR73" s="154"/>
      <c r="AT73" s="154"/>
      <c r="AV73" s="154"/>
      <c r="AX73" s="154"/>
      <c r="AZ73" s="154"/>
      <c r="BB73" s="154"/>
      <c r="BD73" s="154"/>
      <c r="BF73" s="154"/>
      <c r="BH73" s="154"/>
      <c r="BJ73" s="154"/>
      <c r="BL73" s="154"/>
      <c r="BN73" s="154"/>
      <c r="BP73" s="154"/>
      <c r="BR73" s="154"/>
      <c r="BT73" s="154"/>
      <c r="BV73" s="154"/>
      <c r="BX73" s="154"/>
      <c r="BZ73" s="154"/>
      <c r="CB73" s="154"/>
      <c r="CD73" s="154"/>
      <c r="CF73" s="154"/>
      <c r="CH73" s="154"/>
      <c r="CJ73" s="154"/>
      <c r="CL73" s="154"/>
      <c r="CN73" s="154"/>
      <c r="CP73" s="154"/>
      <c r="CR73" s="154"/>
      <c r="CT73" s="154"/>
      <c r="CV73" s="154"/>
      <c r="CX73" s="154"/>
      <c r="CZ73" s="154"/>
      <c r="DB73" s="154"/>
      <c r="DD73" s="154"/>
      <c r="DF73" s="154"/>
      <c r="DH73" s="154"/>
      <c r="DJ73" s="154"/>
      <c r="DL73" s="154"/>
      <c r="DN73" s="154"/>
      <c r="DP73" s="154"/>
      <c r="DR73" s="154"/>
      <c r="DT73" s="154"/>
      <c r="DV73" s="154"/>
      <c r="DX73" s="154"/>
      <c r="DZ73" s="154"/>
      <c r="EB73" s="154"/>
      <c r="ED73" s="154"/>
      <c r="EF73" s="154"/>
      <c r="EH73" s="154"/>
      <c r="EJ73" s="154"/>
      <c r="EL73" s="154"/>
      <c r="EN73" s="154"/>
      <c r="EP73" s="154"/>
      <c r="ER73" s="154"/>
      <c r="ET73" s="154"/>
      <c r="EV73" s="154"/>
      <c r="EX73" s="154"/>
      <c r="EZ73" s="154"/>
      <c r="FB73" s="154"/>
      <c r="FD73" s="154"/>
      <c r="FF73" s="154"/>
      <c r="FH73" s="154"/>
      <c r="FJ73" s="154"/>
      <c r="FL73" s="154"/>
      <c r="FN73" s="154"/>
      <c r="FP73" s="154"/>
      <c r="FR73" s="154"/>
      <c r="FT73" s="154"/>
      <c r="FV73" s="154"/>
      <c r="FX73" s="154"/>
      <c r="FZ73" s="154"/>
      <c r="GB73" s="154"/>
      <c r="GD73" s="154"/>
      <c r="GF73" s="154"/>
      <c r="GH73" s="154"/>
      <c r="GJ73" s="154"/>
      <c r="GL73" s="154"/>
      <c r="GN73" s="154"/>
      <c r="GP73" s="154"/>
      <c r="GR73" s="154"/>
      <c r="GT73" s="154"/>
      <c r="GV73" s="154"/>
      <c r="GX73" s="154"/>
      <c r="GZ73" s="154"/>
      <c r="HB73" s="154"/>
      <c r="HD73" s="154"/>
      <c r="HF73" s="154"/>
      <c r="HH73" s="154"/>
      <c r="HJ73" s="154"/>
      <c r="HL73" s="154"/>
      <c r="HN73" s="154"/>
      <c r="HP73" s="154"/>
      <c r="HR73" s="154"/>
      <c r="HT73" s="154"/>
      <c r="HV73" s="154"/>
      <c r="HX73" s="154"/>
      <c r="HZ73" s="154"/>
      <c r="IB73" s="154"/>
      <c r="ID73" s="154"/>
      <c r="IF73" s="154"/>
      <c r="IH73" s="154"/>
      <c r="IJ73" s="154"/>
      <c r="IL73" s="154"/>
      <c r="IN73" s="154"/>
      <c r="IP73" s="154"/>
      <c r="IR73" s="154"/>
      <c r="IT73" s="154"/>
      <c r="IV73" s="154"/>
    </row>
    <row r="74" spans="2:256" s="151" customFormat="1" ht="12.75">
      <c r="B74" s="154"/>
      <c r="D74" s="154"/>
      <c r="F74" s="154"/>
      <c r="G74" s="232" t="s">
        <v>260</v>
      </c>
      <c r="H74" s="232"/>
      <c r="I74" s="232"/>
      <c r="K74" s="154"/>
      <c r="M74" s="154"/>
      <c r="O74" s="154"/>
      <c r="Q74" s="154"/>
      <c r="S74" s="154"/>
      <c r="U74" s="154"/>
      <c r="W74" s="154"/>
      <c r="Y74" s="154"/>
      <c r="AA74" s="154"/>
      <c r="AC74" s="154"/>
      <c r="AE74" s="154"/>
      <c r="AG74" s="154"/>
      <c r="AI74" s="154"/>
      <c r="AK74" s="154"/>
      <c r="AM74" s="154"/>
      <c r="AO74" s="154"/>
      <c r="AQ74" s="154"/>
      <c r="AS74" s="154"/>
      <c r="AU74" s="154"/>
      <c r="AW74" s="154"/>
      <c r="AY74" s="154"/>
      <c r="BA74" s="154"/>
      <c r="BC74" s="154"/>
      <c r="BE74" s="154"/>
      <c r="BG74" s="154"/>
      <c r="BI74" s="154"/>
      <c r="BK74" s="154"/>
      <c r="BM74" s="154"/>
      <c r="BO74" s="154"/>
      <c r="BQ74" s="154"/>
      <c r="BS74" s="154"/>
      <c r="BU74" s="154"/>
      <c r="BW74" s="154"/>
      <c r="BY74" s="154"/>
      <c r="CA74" s="154"/>
      <c r="CC74" s="154"/>
      <c r="CE74" s="154"/>
      <c r="CG74" s="154"/>
      <c r="CI74" s="154"/>
      <c r="CK74" s="154"/>
      <c r="CM74" s="154"/>
      <c r="CO74" s="154"/>
      <c r="CQ74" s="154"/>
      <c r="CS74" s="154"/>
      <c r="CU74" s="154"/>
      <c r="CW74" s="154"/>
      <c r="CY74" s="154"/>
      <c r="DA74" s="154"/>
      <c r="DC74" s="154"/>
      <c r="DE74" s="154"/>
      <c r="DG74" s="154"/>
      <c r="DI74" s="154"/>
      <c r="DK74" s="154"/>
      <c r="DM74" s="154"/>
      <c r="DO74" s="154"/>
      <c r="DQ74" s="154"/>
      <c r="DS74" s="154"/>
      <c r="DU74" s="154"/>
      <c r="DW74" s="154"/>
      <c r="DY74" s="154"/>
      <c r="EA74" s="154"/>
      <c r="EC74" s="154"/>
      <c r="EE74" s="154"/>
      <c r="EG74" s="154"/>
      <c r="EI74" s="154"/>
      <c r="EK74" s="154"/>
      <c r="EM74" s="154"/>
      <c r="EO74" s="154"/>
      <c r="EQ74" s="154"/>
      <c r="ES74" s="154"/>
      <c r="EU74" s="154"/>
      <c r="EW74" s="154"/>
      <c r="EY74" s="154"/>
      <c r="FA74" s="154"/>
      <c r="FC74" s="154"/>
      <c r="FE74" s="154"/>
      <c r="FG74" s="154"/>
      <c r="FI74" s="154"/>
      <c r="FK74" s="154"/>
      <c r="FM74" s="154"/>
      <c r="FO74" s="154"/>
      <c r="FQ74" s="154"/>
      <c r="FS74" s="154"/>
      <c r="FU74" s="154"/>
      <c r="FW74" s="154"/>
      <c r="FY74" s="154"/>
      <c r="GA74" s="154"/>
      <c r="GC74" s="154"/>
      <c r="GE74" s="154"/>
      <c r="GG74" s="154"/>
      <c r="GI74" s="154"/>
      <c r="GK74" s="154"/>
      <c r="GM74" s="154"/>
      <c r="GO74" s="154"/>
      <c r="GQ74" s="154"/>
      <c r="GS74" s="154"/>
      <c r="GU74" s="154"/>
      <c r="GW74" s="154"/>
      <c r="GY74" s="154"/>
      <c r="HA74" s="154"/>
      <c r="HC74" s="154"/>
      <c r="HE74" s="154"/>
      <c r="HG74" s="154"/>
      <c r="HI74" s="154"/>
      <c r="HK74" s="154"/>
      <c r="HM74" s="154"/>
      <c r="HO74" s="154"/>
      <c r="HQ74" s="154"/>
      <c r="HS74" s="154"/>
      <c r="HU74" s="154"/>
      <c r="HW74" s="154"/>
      <c r="HY74" s="154"/>
      <c r="IA74" s="154"/>
      <c r="IC74" s="154"/>
      <c r="IE74" s="154"/>
      <c r="IG74" s="154"/>
      <c r="II74" s="154"/>
      <c r="IK74" s="154"/>
      <c r="IM74" s="154"/>
      <c r="IO74" s="154"/>
      <c r="IQ74" s="154"/>
      <c r="IS74" s="154"/>
      <c r="IU74" s="154"/>
      <c r="IV74" s="152"/>
    </row>
    <row r="75" spans="2:9" ht="12.75">
      <c r="B75" s="156" t="s">
        <v>261</v>
      </c>
      <c r="C75" s="156"/>
      <c r="D75" s="156"/>
      <c r="E75" s="156"/>
      <c r="F75" s="156"/>
      <c r="G75" s="233" t="s">
        <v>262</v>
      </c>
      <c r="H75" s="233"/>
      <c r="I75" s="233"/>
    </row>
    <row r="76" spans="2:10" ht="12.75">
      <c r="B76" s="158"/>
      <c r="C76" s="158"/>
      <c r="D76" s="158"/>
      <c r="E76" s="158"/>
      <c r="F76" s="158"/>
      <c r="G76" s="158"/>
      <c r="H76" s="155"/>
      <c r="I76" s="155"/>
      <c r="J76" s="155"/>
    </row>
    <row r="77" spans="2:10" ht="12.75">
      <c r="B77" s="158" t="s">
        <v>263</v>
      </c>
      <c r="C77" s="158" t="s">
        <v>264</v>
      </c>
      <c r="D77" s="158"/>
      <c r="E77" s="158"/>
      <c r="F77" s="158"/>
      <c r="G77" s="158"/>
      <c r="H77" s="155"/>
      <c r="I77" s="155" t="s">
        <v>265</v>
      </c>
      <c r="J77" s="155"/>
    </row>
    <row r="78" spans="2:10" ht="12.75">
      <c r="B78" s="158"/>
      <c r="C78" s="158"/>
      <c r="D78" s="158"/>
      <c r="E78" s="158"/>
      <c r="F78" s="158"/>
      <c r="G78" s="158"/>
      <c r="H78" s="155"/>
      <c r="I78" s="155"/>
      <c r="J78" s="155"/>
    </row>
    <row r="79" spans="2:10" ht="12.75">
      <c r="B79" s="158" t="s">
        <v>266</v>
      </c>
      <c r="C79" s="158" t="s">
        <v>267</v>
      </c>
      <c r="D79" s="158"/>
      <c r="E79" s="158"/>
      <c r="F79" s="158"/>
      <c r="G79" s="158"/>
      <c r="H79" s="155"/>
      <c r="I79" s="155" t="s">
        <v>265</v>
      </c>
      <c r="J79" s="155"/>
    </row>
    <row r="80" spans="2:10" ht="12.75">
      <c r="B80" s="158"/>
      <c r="C80" s="158"/>
      <c r="D80" s="158"/>
      <c r="E80" s="158"/>
      <c r="F80" s="158"/>
      <c r="G80" s="158"/>
      <c r="H80" s="155"/>
      <c r="I80" s="155"/>
      <c r="J80" s="155"/>
    </row>
    <row r="81" spans="2:10" ht="12.75">
      <c r="B81" s="158" t="s">
        <v>268</v>
      </c>
      <c r="C81" s="158" t="s">
        <v>269</v>
      </c>
      <c r="D81" s="158"/>
      <c r="E81" s="158"/>
      <c r="F81" s="158"/>
      <c r="G81" s="158"/>
      <c r="H81" s="155"/>
      <c r="I81" s="155" t="s">
        <v>270</v>
      </c>
      <c r="J81" s="155"/>
    </row>
    <row r="82" spans="2:10" ht="12.75">
      <c r="B82" s="158"/>
      <c r="C82" s="158"/>
      <c r="D82" s="158"/>
      <c r="E82" s="158"/>
      <c r="F82" s="158"/>
      <c r="G82" s="158"/>
      <c r="H82" s="155"/>
      <c r="I82" s="155"/>
      <c r="J82" s="155"/>
    </row>
    <row r="83" spans="2:10" ht="12.75">
      <c r="B83" s="158" t="s">
        <v>271</v>
      </c>
      <c r="C83" s="158" t="s">
        <v>272</v>
      </c>
      <c r="D83" s="158"/>
      <c r="E83" s="158"/>
      <c r="F83" s="158"/>
      <c r="G83" s="158"/>
      <c r="H83" s="155"/>
      <c r="I83" s="155" t="s">
        <v>265</v>
      </c>
      <c r="J83" s="155"/>
    </row>
    <row r="84" spans="2:10" ht="12.75">
      <c r="B84" s="158"/>
      <c r="C84" s="158"/>
      <c r="D84" s="158"/>
      <c r="E84" s="158"/>
      <c r="F84" s="158"/>
      <c r="G84" s="158"/>
      <c r="H84" s="155"/>
      <c r="I84" s="155"/>
      <c r="J84" s="155"/>
    </row>
    <row r="85" spans="2:10" ht="12.75">
      <c r="B85" s="158" t="s">
        <v>273</v>
      </c>
      <c r="C85" s="158"/>
      <c r="D85" s="158"/>
      <c r="E85" s="158"/>
      <c r="F85" s="158"/>
      <c r="G85" s="158"/>
      <c r="H85" s="155"/>
      <c r="I85" s="155" t="s">
        <v>270</v>
      </c>
      <c r="J85" s="155"/>
    </row>
    <row r="86" spans="2:10" ht="12.75">
      <c r="B86" s="158" t="s">
        <v>274</v>
      </c>
      <c r="C86" s="158"/>
      <c r="D86" s="158"/>
      <c r="E86" s="158"/>
      <c r="F86" s="158"/>
      <c r="G86" s="158"/>
      <c r="H86" s="155"/>
      <c r="I86" s="155"/>
      <c r="J86" s="155"/>
    </row>
    <row r="87" spans="2:10" ht="12.75">
      <c r="B87" s="158"/>
      <c r="C87" s="158"/>
      <c r="D87" s="158"/>
      <c r="E87" s="158"/>
      <c r="F87" s="158"/>
      <c r="G87" s="158"/>
      <c r="H87" s="155"/>
      <c r="I87" s="155"/>
      <c r="J87" s="155"/>
    </row>
    <row r="88" spans="2:10" ht="12.75">
      <c r="B88" s="158" t="s">
        <v>275</v>
      </c>
      <c r="C88" s="158"/>
      <c r="D88" s="158"/>
      <c r="E88" s="158"/>
      <c r="F88" s="158"/>
      <c r="G88" s="158"/>
      <c r="H88" s="155"/>
      <c r="I88" s="155" t="s">
        <v>270</v>
      </c>
      <c r="J88" s="155"/>
    </row>
    <row r="89" spans="2:10" ht="12.75">
      <c r="B89" s="158"/>
      <c r="C89" s="158"/>
      <c r="D89" s="158"/>
      <c r="E89" s="158"/>
      <c r="F89" s="158"/>
      <c r="G89" s="158"/>
      <c r="H89" s="155"/>
      <c r="I89" s="155"/>
      <c r="J89" s="155"/>
    </row>
    <row r="90" spans="2:10" ht="12.75">
      <c r="B90" s="158" t="s">
        <v>276</v>
      </c>
      <c r="C90" s="158"/>
      <c r="D90" s="158"/>
      <c r="E90" s="158"/>
      <c r="F90" s="158"/>
      <c r="G90" s="158"/>
      <c r="H90" s="155"/>
      <c r="I90" s="155" t="s">
        <v>265</v>
      </c>
      <c r="J90" s="155"/>
    </row>
    <row r="91" spans="2:10" ht="12.75">
      <c r="B91" s="158"/>
      <c r="C91" s="158"/>
      <c r="D91" s="158"/>
      <c r="E91" s="158"/>
      <c r="F91" s="158"/>
      <c r="G91" s="158"/>
      <c r="H91" s="155"/>
      <c r="I91" s="155"/>
      <c r="J91" s="155"/>
    </row>
    <row r="92" spans="2:10" ht="12.75">
      <c r="B92" s="158" t="s">
        <v>277</v>
      </c>
      <c r="C92" s="158"/>
      <c r="D92" s="158"/>
      <c r="E92" s="158"/>
      <c r="F92" s="158"/>
      <c r="G92" s="158"/>
      <c r="H92" s="155"/>
      <c r="I92" s="155" t="s">
        <v>265</v>
      </c>
      <c r="J92" s="155"/>
    </row>
    <row r="93" spans="2:10" ht="12.75">
      <c r="B93" s="158"/>
      <c r="C93" s="158"/>
      <c r="D93" s="158"/>
      <c r="E93" s="158"/>
      <c r="F93" s="158"/>
      <c r="G93" s="158"/>
      <c r="H93" s="155"/>
      <c r="I93" s="155"/>
      <c r="J93" s="155"/>
    </row>
    <row r="94" spans="2:10" ht="12.75">
      <c r="B94" s="158" t="s">
        <v>278</v>
      </c>
      <c r="C94" s="158"/>
      <c r="D94" s="158"/>
      <c r="E94" s="158"/>
      <c r="F94" s="158"/>
      <c r="G94" s="158"/>
      <c r="H94" s="155"/>
      <c r="I94" s="155" t="s">
        <v>279</v>
      </c>
      <c r="J94" s="155"/>
    </row>
    <row r="95" spans="2:10" ht="12.75">
      <c r="B95" s="158"/>
      <c r="C95" s="158"/>
      <c r="D95" s="158"/>
      <c r="E95" s="158"/>
      <c r="F95" s="158"/>
      <c r="G95" s="158"/>
      <c r="H95" s="155"/>
      <c r="I95" s="155"/>
      <c r="J95" s="155"/>
    </row>
    <row r="96" spans="2:10" ht="12.75">
      <c r="B96" s="158" t="s">
        <v>280</v>
      </c>
      <c r="C96" s="158"/>
      <c r="D96" s="158"/>
      <c r="E96" s="158"/>
      <c r="F96" s="158"/>
      <c r="G96" s="158"/>
      <c r="H96" s="155"/>
      <c r="I96" s="155" t="s">
        <v>265</v>
      </c>
      <c r="J96" s="155"/>
    </row>
    <row r="97" spans="2:10" ht="12.75">
      <c r="B97" s="158"/>
      <c r="C97" s="158"/>
      <c r="D97" s="158"/>
      <c r="E97" s="158"/>
      <c r="F97" s="158"/>
      <c r="G97" s="158"/>
      <c r="H97" s="155"/>
      <c r="I97" s="155"/>
      <c r="J97" s="155"/>
    </row>
    <row r="98" spans="2:10" ht="12.75">
      <c r="B98" s="158" t="s">
        <v>281</v>
      </c>
      <c r="C98" s="158"/>
      <c r="D98" s="158"/>
      <c r="E98" s="158"/>
      <c r="F98" s="158"/>
      <c r="G98" s="158"/>
      <c r="H98" s="155"/>
      <c r="I98" s="155" t="s">
        <v>265</v>
      </c>
      <c r="J98" s="155"/>
    </row>
    <row r="99" spans="2:10" ht="12.75">
      <c r="B99" s="158"/>
      <c r="C99" s="158"/>
      <c r="D99" s="158"/>
      <c r="E99" s="158"/>
      <c r="F99" s="158"/>
      <c r="G99" s="158"/>
      <c r="H99" s="155"/>
      <c r="I99" s="155"/>
      <c r="J99" s="155"/>
    </row>
    <row r="100" spans="2:10" ht="12.75">
      <c r="B100" s="158" t="s">
        <v>282</v>
      </c>
      <c r="C100" s="158"/>
      <c r="D100" s="158"/>
      <c r="E100" s="158"/>
      <c r="F100" s="158"/>
      <c r="G100" s="158"/>
      <c r="H100" s="155"/>
      <c r="I100" s="155" t="s">
        <v>279</v>
      </c>
      <c r="J100" s="155"/>
    </row>
    <row r="101" spans="2:10" ht="12.75">
      <c r="B101" s="158"/>
      <c r="C101" s="158"/>
      <c r="D101" s="158"/>
      <c r="E101" s="158"/>
      <c r="F101" s="158"/>
      <c r="G101" s="158"/>
      <c r="H101" s="155"/>
      <c r="I101" s="155"/>
      <c r="J101" s="155"/>
    </row>
    <row r="102" spans="2:10" ht="12.75">
      <c r="B102" s="158" t="s">
        <v>283</v>
      </c>
      <c r="C102" s="158"/>
      <c r="D102" s="158"/>
      <c r="E102" s="158"/>
      <c r="F102" s="158"/>
      <c r="G102" s="158"/>
      <c r="H102" s="155"/>
      <c r="I102" s="155" t="s">
        <v>265</v>
      </c>
      <c r="J102" s="155"/>
    </row>
    <row r="103" spans="2:10" ht="12.75">
      <c r="B103" s="158"/>
      <c r="C103" s="158"/>
      <c r="D103" s="158"/>
      <c r="E103" s="158"/>
      <c r="F103" s="158"/>
      <c r="G103" s="158"/>
      <c r="H103" s="155"/>
      <c r="I103" s="155"/>
      <c r="J103" s="155"/>
    </row>
    <row r="104" spans="2:10" ht="12.75">
      <c r="B104" s="158" t="s">
        <v>284</v>
      </c>
      <c r="C104" s="158"/>
      <c r="D104" s="158"/>
      <c r="E104" s="158"/>
      <c r="F104" s="158"/>
      <c r="G104" s="158"/>
      <c r="H104" s="155"/>
      <c r="I104" s="155" t="s">
        <v>265</v>
      </c>
      <c r="J104" s="155"/>
    </row>
    <row r="105" spans="2:10" ht="12.75">
      <c r="B105" s="158"/>
      <c r="C105" s="158"/>
      <c r="D105" s="158"/>
      <c r="E105" s="158"/>
      <c r="F105" s="158"/>
      <c r="G105" s="158"/>
      <c r="H105" s="155"/>
      <c r="I105" s="155"/>
      <c r="J105" s="155"/>
    </row>
    <row r="106" spans="2:10" ht="12.75">
      <c r="B106" s="158" t="s">
        <v>285</v>
      </c>
      <c r="C106" s="158"/>
      <c r="D106" s="158"/>
      <c r="E106" s="158"/>
      <c r="F106" s="158"/>
      <c r="G106" s="158"/>
      <c r="H106" s="155"/>
      <c r="I106" s="155" t="s">
        <v>265</v>
      </c>
      <c r="J106" s="155"/>
    </row>
    <row r="107" spans="2:10" ht="12.75">
      <c r="B107" s="158"/>
      <c r="C107" s="158"/>
      <c r="D107" s="158"/>
      <c r="E107" s="158"/>
      <c r="F107" s="158"/>
      <c r="G107" s="158"/>
      <c r="H107" s="155"/>
      <c r="I107" s="155"/>
      <c r="J107" s="155"/>
    </row>
    <row r="108" spans="2:10" ht="12.75">
      <c r="B108" s="158" t="s">
        <v>286</v>
      </c>
      <c r="C108" s="158"/>
      <c r="D108" s="158"/>
      <c r="E108" s="158"/>
      <c r="F108" s="158"/>
      <c r="G108" s="158"/>
      <c r="H108" s="155"/>
      <c r="I108" s="155" t="s">
        <v>265</v>
      </c>
      <c r="J108" s="155"/>
    </row>
    <row r="109" spans="2:10" ht="12.75">
      <c r="B109" s="158"/>
      <c r="C109" s="158"/>
      <c r="D109" s="158"/>
      <c r="E109" s="158"/>
      <c r="F109" s="158"/>
      <c r="G109" s="158"/>
      <c r="H109" s="155"/>
      <c r="I109" s="155"/>
      <c r="J109" s="155"/>
    </row>
    <row r="110" spans="2:10" ht="12.75">
      <c r="B110" s="158" t="s">
        <v>287</v>
      </c>
      <c r="C110" s="158"/>
      <c r="D110" s="158"/>
      <c r="E110" s="158"/>
      <c r="F110" s="158"/>
      <c r="G110" s="158"/>
      <c r="H110" s="155"/>
      <c r="I110" s="155" t="s">
        <v>279</v>
      </c>
      <c r="J110" s="155"/>
    </row>
    <row r="111" spans="2:10" ht="12.75">
      <c r="B111" s="158"/>
      <c r="C111" s="158"/>
      <c r="D111" s="158"/>
      <c r="E111" s="158"/>
      <c r="F111" s="158"/>
      <c r="G111" s="158"/>
      <c r="H111" s="155"/>
      <c r="I111" s="155"/>
      <c r="J111" s="155"/>
    </row>
    <row r="112" spans="2:10" ht="12.75">
      <c r="B112" s="158" t="s">
        <v>288</v>
      </c>
      <c r="C112" s="158"/>
      <c r="D112" s="158"/>
      <c r="E112" s="158"/>
      <c r="F112" s="158"/>
      <c r="G112" s="158"/>
      <c r="H112" s="155"/>
      <c r="I112" s="155" t="s">
        <v>265</v>
      </c>
      <c r="J112" s="155"/>
    </row>
    <row r="113" spans="2:10" ht="12.75">
      <c r="B113" s="158"/>
      <c r="C113" s="158"/>
      <c r="D113" s="158"/>
      <c r="E113" s="158"/>
      <c r="F113" s="158"/>
      <c r="G113" s="158"/>
      <c r="H113" s="155"/>
      <c r="I113" s="155"/>
      <c r="J113" s="155"/>
    </row>
    <row r="114" spans="2:9" ht="12.75">
      <c r="B114" s="152" t="s">
        <v>289</v>
      </c>
      <c r="I114" s="155" t="s">
        <v>265</v>
      </c>
    </row>
    <row r="115" ht="12.75">
      <c r="I115" s="155"/>
    </row>
    <row r="116" spans="2:9" ht="12.75">
      <c r="B116" s="152" t="s">
        <v>290</v>
      </c>
      <c r="I116" s="155" t="s">
        <v>265</v>
      </c>
    </row>
    <row r="117" ht="12.75">
      <c r="I117" s="155"/>
    </row>
    <row r="118" spans="2:9" ht="12.75">
      <c r="B118" s="152" t="s">
        <v>291</v>
      </c>
      <c r="I118" s="155" t="s">
        <v>265</v>
      </c>
    </row>
    <row r="119" ht="12.75">
      <c r="I119" s="155"/>
    </row>
    <row r="120" spans="2:9" ht="12.75">
      <c r="B120" s="152" t="s">
        <v>292</v>
      </c>
      <c r="I120" s="155" t="s">
        <v>279</v>
      </c>
    </row>
    <row r="121" ht="12.75">
      <c r="I121" s="155"/>
    </row>
    <row r="122" spans="2:9" ht="12.75">
      <c r="B122" s="152" t="s">
        <v>293</v>
      </c>
      <c r="I122" s="155" t="s">
        <v>265</v>
      </c>
    </row>
    <row r="123" ht="12.75">
      <c r="I123" s="155"/>
    </row>
    <row r="124" spans="2:9" ht="12.75">
      <c r="B124" s="152" t="s">
        <v>294</v>
      </c>
      <c r="I124" s="155" t="s">
        <v>265</v>
      </c>
    </row>
    <row r="125" ht="12.75">
      <c r="I125" s="155"/>
    </row>
    <row r="126" spans="2:9" ht="12.75">
      <c r="B126" s="152" t="s">
        <v>295</v>
      </c>
      <c r="I126" s="155"/>
    </row>
    <row r="127" spans="2:9" ht="12.75">
      <c r="B127" s="152" t="s">
        <v>296</v>
      </c>
      <c r="I127" s="155" t="s">
        <v>279</v>
      </c>
    </row>
    <row r="128" ht="12.75">
      <c r="I128" s="155"/>
    </row>
    <row r="129" spans="2:9" ht="12.75">
      <c r="B129" s="152" t="s">
        <v>297</v>
      </c>
      <c r="I129" s="159" t="s">
        <v>279</v>
      </c>
    </row>
    <row r="130" ht="12.75">
      <c r="I130" s="159"/>
    </row>
    <row r="131" ht="12.75">
      <c r="I131" s="159"/>
    </row>
    <row r="132" ht="12.75">
      <c r="I132" s="159"/>
    </row>
    <row r="135" spans="1:2" ht="12.75">
      <c r="A135" s="151" t="s">
        <v>298</v>
      </c>
      <c r="B135" s="154" t="s">
        <v>299</v>
      </c>
    </row>
    <row r="139" spans="1:2" ht="12.75">
      <c r="A139" s="151" t="s">
        <v>300</v>
      </c>
      <c r="B139" s="154" t="s">
        <v>301</v>
      </c>
    </row>
    <row r="140" ht="12.75">
      <c r="B140" s="154"/>
    </row>
    <row r="141" ht="12.75">
      <c r="B141" s="154"/>
    </row>
    <row r="142" ht="12.75">
      <c r="B142" s="154"/>
    </row>
    <row r="145" spans="1:2" ht="12.75">
      <c r="A145" s="151" t="s">
        <v>302</v>
      </c>
      <c r="B145" s="154" t="s">
        <v>303</v>
      </c>
    </row>
    <row r="150" spans="1:2" ht="12.75">
      <c r="A150" s="151" t="s">
        <v>304</v>
      </c>
      <c r="B150" s="154" t="s">
        <v>305</v>
      </c>
    </row>
    <row r="152" ht="12.75">
      <c r="B152" s="152" t="s">
        <v>306</v>
      </c>
    </row>
    <row r="155" spans="1:2" ht="12.75">
      <c r="A155" s="151" t="s">
        <v>307</v>
      </c>
      <c r="B155" s="154" t="s">
        <v>308</v>
      </c>
    </row>
    <row r="159" spans="1:2" ht="12.75">
      <c r="A159" s="151" t="s">
        <v>309</v>
      </c>
      <c r="B159" s="154" t="s">
        <v>310</v>
      </c>
    </row>
    <row r="160" ht="11.25" customHeight="1"/>
    <row r="164" spans="1:8" ht="12.75">
      <c r="A164" s="151" t="s">
        <v>311</v>
      </c>
      <c r="B164" s="154" t="s">
        <v>312</v>
      </c>
      <c r="H164" s="158"/>
    </row>
    <row r="165" ht="12.75">
      <c r="A165" s="152"/>
    </row>
    <row r="166" spans="2:10" ht="12.75">
      <c r="B166" s="160"/>
      <c r="D166" s="161"/>
      <c r="E166" s="161"/>
      <c r="F166" s="161"/>
      <c r="G166" s="161"/>
      <c r="H166" s="234"/>
      <c r="I166" s="234"/>
      <c r="J166" s="162"/>
    </row>
    <row r="167" spans="2:10" ht="12.75">
      <c r="B167" s="160"/>
      <c r="D167" s="161"/>
      <c r="E167" s="161"/>
      <c r="F167" s="235"/>
      <c r="G167" s="235"/>
      <c r="H167" s="235"/>
      <c r="I167" s="235"/>
      <c r="J167" s="164"/>
    </row>
    <row r="168" spans="2:10" ht="12.75">
      <c r="B168" s="165"/>
      <c r="C168" s="158"/>
      <c r="D168" s="166"/>
      <c r="E168" s="166"/>
      <c r="F168" s="163"/>
      <c r="G168" s="162"/>
      <c r="H168" s="162"/>
      <c r="I168" s="162"/>
      <c r="J168" s="162"/>
    </row>
    <row r="169" spans="2:10" ht="12.75">
      <c r="B169" s="165"/>
      <c r="C169" s="158"/>
      <c r="D169" s="166"/>
      <c r="E169" s="166"/>
      <c r="F169" s="163"/>
      <c r="G169" s="162"/>
      <c r="H169" s="162"/>
      <c r="I169" s="162"/>
      <c r="J169" s="162"/>
    </row>
    <row r="170" spans="2:10" ht="12.75">
      <c r="B170" s="165"/>
      <c r="C170" s="158"/>
      <c r="D170" s="166"/>
      <c r="E170" s="166"/>
      <c r="F170" s="163"/>
      <c r="G170" s="162"/>
      <c r="H170" s="162"/>
      <c r="I170" s="162"/>
      <c r="J170" s="162"/>
    </row>
    <row r="171" spans="1:7" ht="12.75">
      <c r="A171" s="151" t="s">
        <v>313</v>
      </c>
      <c r="B171" s="154" t="s">
        <v>314</v>
      </c>
      <c r="G171" s="167"/>
    </row>
    <row r="179" spans="1:4" ht="12.75">
      <c r="A179" s="151" t="s">
        <v>315</v>
      </c>
      <c r="B179" s="154" t="s">
        <v>316</v>
      </c>
      <c r="D179" s="152" t="s">
        <v>317</v>
      </c>
    </row>
    <row r="185" spans="1:2" ht="12.75">
      <c r="A185" s="151" t="s">
        <v>318</v>
      </c>
      <c r="B185" s="154" t="s">
        <v>319</v>
      </c>
    </row>
    <row r="191" spans="1:2" ht="12.75">
      <c r="A191" s="151" t="s">
        <v>320</v>
      </c>
      <c r="B191" s="154" t="s">
        <v>321</v>
      </c>
    </row>
    <row r="192" spans="6:8" ht="12.75">
      <c r="F192" s="168" t="s">
        <v>70</v>
      </c>
      <c r="G192" s="168"/>
      <c r="H192" s="168" t="s">
        <v>70</v>
      </c>
    </row>
    <row r="193" spans="6:8" ht="12.75">
      <c r="F193" s="169" t="s">
        <v>43</v>
      </c>
      <c r="G193" s="169"/>
      <c r="H193" s="169" t="s">
        <v>44</v>
      </c>
    </row>
    <row r="194" spans="6:8" ht="12.75">
      <c r="F194" s="159" t="s">
        <v>17</v>
      </c>
      <c r="G194" s="155"/>
      <c r="H194" s="159" t="s">
        <v>17</v>
      </c>
    </row>
    <row r="195" spans="2:8" ht="12.75">
      <c r="B195" s="152" t="s">
        <v>322</v>
      </c>
      <c r="F195" s="159"/>
      <c r="G195" s="155"/>
      <c r="H195" s="159"/>
    </row>
    <row r="196" spans="2:8" ht="12.75">
      <c r="B196" s="152" t="s">
        <v>323</v>
      </c>
      <c r="F196" s="170">
        <v>0</v>
      </c>
      <c r="G196" s="171"/>
      <c r="H196" s="170">
        <v>627</v>
      </c>
    </row>
    <row r="197" spans="2:8" ht="12.75">
      <c r="B197" s="152" t="s">
        <v>324</v>
      </c>
      <c r="F197" s="172"/>
      <c r="G197" s="173"/>
      <c r="H197" s="172"/>
    </row>
    <row r="198" spans="2:8" ht="12.75">
      <c r="B198" s="152" t="s">
        <v>325</v>
      </c>
      <c r="F198" s="170">
        <v>23404</v>
      </c>
      <c r="G198" s="170"/>
      <c r="H198" s="170">
        <v>24040</v>
      </c>
    </row>
    <row r="199" spans="2:8" ht="12.75">
      <c r="B199" s="152" t="s">
        <v>326</v>
      </c>
      <c r="F199" s="170">
        <v>0</v>
      </c>
      <c r="G199" s="170"/>
      <c r="H199" s="170">
        <v>366</v>
      </c>
    </row>
    <row r="200" spans="6:8" ht="12.75">
      <c r="F200" s="174">
        <f>SUM(F196:F199)</f>
        <v>23404</v>
      </c>
      <c r="G200" s="170"/>
      <c r="H200" s="174">
        <f>SUM(H196:H199)</f>
        <v>25033</v>
      </c>
    </row>
    <row r="201" spans="6:8" ht="12.75">
      <c r="F201" s="170"/>
      <c r="G201" s="170"/>
      <c r="H201" s="170"/>
    </row>
    <row r="202" spans="1:2" ht="12.75">
      <c r="A202" s="151" t="s">
        <v>327</v>
      </c>
      <c r="B202" s="154" t="s">
        <v>328</v>
      </c>
    </row>
    <row r="203" ht="12.75">
      <c r="B203" s="154"/>
    </row>
    <row r="207" ht="12.75">
      <c r="F207" s="159" t="s">
        <v>17</v>
      </c>
    </row>
    <row r="208" spans="2:8" ht="12.75">
      <c r="B208" s="154" t="s">
        <v>329</v>
      </c>
      <c r="F208" s="175"/>
      <c r="G208" s="164"/>
      <c r="H208" s="164"/>
    </row>
    <row r="209" spans="2:8" ht="12.75">
      <c r="B209" s="152" t="s">
        <v>330</v>
      </c>
      <c r="F209" s="175">
        <v>0</v>
      </c>
      <c r="H209" s="164"/>
    </row>
    <row r="210" spans="2:8" ht="12.75">
      <c r="B210" s="152" t="s">
        <v>331</v>
      </c>
      <c r="F210" s="175"/>
      <c r="H210" s="172"/>
    </row>
    <row r="211" spans="2:8" ht="12.75">
      <c r="B211" s="152" t="s">
        <v>332</v>
      </c>
      <c r="F211" s="175"/>
      <c r="H211" s="172"/>
    </row>
    <row r="212" spans="2:8" ht="12.75">
      <c r="B212" s="152" t="s">
        <v>333</v>
      </c>
      <c r="F212" s="175">
        <v>5000</v>
      </c>
      <c r="H212" s="173"/>
    </row>
    <row r="213" spans="2:8" ht="12.75">
      <c r="B213" s="152" t="s">
        <v>334</v>
      </c>
      <c r="F213" s="175"/>
      <c r="H213" s="173"/>
    </row>
    <row r="214" spans="2:8" ht="12.75">
      <c r="B214" s="152" t="s">
        <v>335</v>
      </c>
      <c r="F214" s="175">
        <v>198</v>
      </c>
      <c r="H214" s="173"/>
    </row>
    <row r="215" ht="12.75">
      <c r="F215" s="175"/>
    </row>
    <row r="216" ht="12.75">
      <c r="F216" s="176">
        <f>SUM(F208:F215)</f>
        <v>5198</v>
      </c>
    </row>
    <row r="217" spans="1:2" ht="12.75">
      <c r="A217" s="151" t="s">
        <v>336</v>
      </c>
      <c r="B217" s="154" t="s">
        <v>337</v>
      </c>
    </row>
    <row r="224" spans="5:10" ht="14.25" customHeight="1">
      <c r="E224" s="163"/>
      <c r="F224" s="236" t="s">
        <v>338</v>
      </c>
      <c r="G224" s="236"/>
      <c r="H224" s="236" t="s">
        <v>339</v>
      </c>
      <c r="I224" s="236"/>
      <c r="J224" s="178"/>
    </row>
    <row r="225" spans="5:10" ht="12.75">
      <c r="E225" s="163"/>
      <c r="F225" s="179" t="s">
        <v>43</v>
      </c>
      <c r="G225" s="177" t="s">
        <v>44</v>
      </c>
      <c r="H225" s="179" t="s">
        <v>43</v>
      </c>
      <c r="I225" s="177" t="s">
        <v>44</v>
      </c>
      <c r="J225" s="180"/>
    </row>
    <row r="226" spans="5:10" ht="12.75">
      <c r="E226" s="163"/>
      <c r="F226" s="178" t="s">
        <v>17</v>
      </c>
      <c r="G226" s="178" t="s">
        <v>17</v>
      </c>
      <c r="H226" s="178" t="s">
        <v>17</v>
      </c>
      <c r="I226" s="178" t="s">
        <v>17</v>
      </c>
      <c r="J226" s="178"/>
    </row>
    <row r="227" spans="5:10" ht="12.75">
      <c r="E227" s="163"/>
      <c r="F227" s="178"/>
      <c r="G227" s="180"/>
      <c r="H227" s="178"/>
      <c r="I227" s="180"/>
      <c r="J227" s="180"/>
    </row>
    <row r="228" spans="2:10" ht="12.75">
      <c r="B228" s="152" t="s">
        <v>18</v>
      </c>
      <c r="E228" s="181"/>
      <c r="F228" s="182">
        <v>84</v>
      </c>
      <c r="G228" s="182">
        <v>84</v>
      </c>
      <c r="H228" s="183">
        <v>84</v>
      </c>
      <c r="I228" s="182">
        <v>84</v>
      </c>
      <c r="J228" s="184"/>
    </row>
    <row r="229" spans="5:10" ht="12.75">
      <c r="E229" s="175"/>
      <c r="F229" s="175"/>
      <c r="G229" s="175"/>
      <c r="H229" s="184"/>
      <c r="I229" s="175"/>
      <c r="J229" s="175"/>
    </row>
    <row r="230" spans="2:10" ht="12.75">
      <c r="B230" s="152" t="s">
        <v>340</v>
      </c>
      <c r="E230" s="185"/>
      <c r="F230" s="170">
        <v>79</v>
      </c>
      <c r="G230" s="170">
        <v>55</v>
      </c>
      <c r="H230" s="170">
        <v>79</v>
      </c>
      <c r="I230" s="170">
        <v>55</v>
      </c>
      <c r="J230" s="184"/>
    </row>
    <row r="231" spans="2:10" ht="12.75">
      <c r="B231" s="152" t="s">
        <v>52</v>
      </c>
      <c r="E231" s="186"/>
      <c r="F231" s="186">
        <v>0</v>
      </c>
      <c r="G231" s="186">
        <v>0</v>
      </c>
      <c r="H231" s="184">
        <v>0</v>
      </c>
      <c r="I231" s="186">
        <v>0</v>
      </c>
      <c r="J231" s="186"/>
    </row>
    <row r="232" spans="2:10" ht="12.75">
      <c r="B232" s="152" t="s">
        <v>341</v>
      </c>
      <c r="E232" s="185"/>
      <c r="F232" s="174">
        <f>SUM(F230:F231)</f>
        <v>79</v>
      </c>
      <c r="G232" s="174">
        <f>SUM(G230:G231)</f>
        <v>55</v>
      </c>
      <c r="H232" s="174">
        <f>SUM(H230:H231)</f>
        <v>79</v>
      </c>
      <c r="I232" s="174">
        <f>SUM(I230:I231)</f>
        <v>55</v>
      </c>
      <c r="J232" s="170"/>
    </row>
    <row r="233" spans="5:10" ht="12.75">
      <c r="E233" s="175"/>
      <c r="F233" s="175"/>
      <c r="G233" s="187"/>
      <c r="H233" s="184"/>
      <c r="I233" s="175"/>
      <c r="J233" s="175"/>
    </row>
    <row r="234" spans="2:10" ht="12.75">
      <c r="B234" s="152" t="s">
        <v>342</v>
      </c>
      <c r="E234" s="185"/>
      <c r="F234" s="170">
        <f>F232</f>
        <v>79</v>
      </c>
      <c r="G234" s="170">
        <f>G232</f>
        <v>55</v>
      </c>
      <c r="H234" s="170">
        <f>H232</f>
        <v>79</v>
      </c>
      <c r="I234" s="170">
        <f>I232</f>
        <v>55</v>
      </c>
      <c r="J234" s="184"/>
    </row>
    <row r="235" spans="2:10" ht="12.75">
      <c r="B235" s="152" t="s">
        <v>343</v>
      </c>
      <c r="E235" s="184"/>
      <c r="F235" s="170">
        <v>0</v>
      </c>
      <c r="G235" s="187">
        <v>0</v>
      </c>
      <c r="H235" s="184">
        <v>0</v>
      </c>
      <c r="I235" s="187">
        <v>0</v>
      </c>
      <c r="J235" s="187"/>
    </row>
    <row r="236" spans="2:10" ht="12.75">
      <c r="B236" s="152" t="s">
        <v>344</v>
      </c>
      <c r="E236" s="185"/>
      <c r="F236" s="170">
        <v>0</v>
      </c>
      <c r="G236" s="170">
        <v>0</v>
      </c>
      <c r="H236" s="184">
        <v>0</v>
      </c>
      <c r="I236" s="184">
        <v>0</v>
      </c>
      <c r="J236" s="184"/>
    </row>
    <row r="237" spans="2:10" ht="12.75">
      <c r="B237" s="152" t="s">
        <v>345</v>
      </c>
      <c r="E237" s="185"/>
      <c r="F237" s="174">
        <f>SUM(F234:F236)</f>
        <v>79</v>
      </c>
      <c r="G237" s="174">
        <f>SUM(G234:G236)</f>
        <v>55</v>
      </c>
      <c r="H237" s="174">
        <f>SUM(H234:H236)</f>
        <v>79</v>
      </c>
      <c r="I237" s="174">
        <f>SUM(I234:I236)</f>
        <v>55</v>
      </c>
      <c r="J237" s="170"/>
    </row>
    <row r="238" spans="5:10" ht="12.75">
      <c r="E238" s="158"/>
      <c r="F238" s="158"/>
      <c r="G238" s="188"/>
      <c r="H238" s="189"/>
      <c r="I238" s="188"/>
      <c r="J238" s="188"/>
    </row>
    <row r="239" ht="12.75">
      <c r="B239" s="152" t="s">
        <v>346</v>
      </c>
    </row>
    <row r="240" ht="12.75">
      <c r="B240" s="152" t="s">
        <v>347</v>
      </c>
    </row>
    <row r="241" spans="6:8" ht="12.75">
      <c r="F241" s="168" t="s">
        <v>70</v>
      </c>
      <c r="G241" s="159"/>
      <c r="H241" s="168" t="s">
        <v>70</v>
      </c>
    </row>
    <row r="242" spans="2:8" ht="12.75">
      <c r="B242" s="154" t="s">
        <v>348</v>
      </c>
      <c r="F242" s="169" t="s">
        <v>43</v>
      </c>
      <c r="G242" s="190"/>
      <c r="H242" s="169" t="s">
        <v>71</v>
      </c>
    </row>
    <row r="243" spans="2:8" ht="12.75">
      <c r="B243" s="154"/>
      <c r="F243" s="159" t="s">
        <v>17</v>
      </c>
      <c r="G243" s="159"/>
      <c r="H243" s="159" t="s">
        <v>17</v>
      </c>
    </row>
    <row r="244" spans="2:6" ht="12.75">
      <c r="B244" s="154"/>
      <c r="F244" s="191"/>
    </row>
    <row r="245" spans="2:8" ht="12.75">
      <c r="B245" s="152" t="s">
        <v>73</v>
      </c>
      <c r="F245" s="182">
        <f>'[1]Balance sheets'!D25</f>
        <v>4362</v>
      </c>
      <c r="G245" s="175"/>
      <c r="H245" s="182">
        <v>4362</v>
      </c>
    </row>
    <row r="246" spans="6:8" ht="12.75">
      <c r="F246" s="175"/>
      <c r="G246" s="175"/>
      <c r="H246" s="175"/>
    </row>
    <row r="247" spans="2:8" ht="12.75">
      <c r="B247" s="154" t="s">
        <v>349</v>
      </c>
      <c r="F247" s="175"/>
      <c r="G247" s="175"/>
      <c r="H247" s="175"/>
    </row>
    <row r="248" spans="2:8" ht="12.75">
      <c r="B248" s="152" t="s">
        <v>96</v>
      </c>
      <c r="F248" s="186">
        <v>0</v>
      </c>
      <c r="G248" s="175"/>
      <c r="H248" s="168" t="s">
        <v>85</v>
      </c>
    </row>
    <row r="249" spans="2:8" ht="12.75">
      <c r="B249" s="152" t="s">
        <v>350</v>
      </c>
      <c r="F249" s="175">
        <v>84</v>
      </c>
      <c r="G249" s="175"/>
      <c r="H249" s="175">
        <v>84</v>
      </c>
    </row>
    <row r="250" spans="6:8" ht="12.75">
      <c r="F250" s="192">
        <f>SUM(F248:F249)</f>
        <v>84</v>
      </c>
      <c r="G250" s="175"/>
      <c r="H250" s="192">
        <f>SUM(H248:H249)</f>
        <v>84</v>
      </c>
    </row>
    <row r="251" spans="6:8" ht="12.75">
      <c r="F251" s="175"/>
      <c r="G251" s="175"/>
      <c r="H251" s="175"/>
    </row>
    <row r="252" spans="6:8" ht="12.75">
      <c r="F252" s="175"/>
      <c r="G252" s="175"/>
      <c r="H252" s="175"/>
    </row>
    <row r="253" spans="6:8" ht="12.75">
      <c r="F253" s="175"/>
      <c r="G253" s="175"/>
      <c r="H253" s="175"/>
    </row>
    <row r="254" spans="6:8" ht="12.75">
      <c r="F254" s="175"/>
      <c r="G254" s="175"/>
      <c r="H254" s="175"/>
    </row>
    <row r="255" spans="6:8" ht="12.75">
      <c r="F255" s="175"/>
      <c r="G255" s="175"/>
      <c r="H255" s="175"/>
    </row>
    <row r="256" spans="6:8" ht="12.75">
      <c r="F256" s="175"/>
      <c r="G256" s="175"/>
      <c r="H256" s="175"/>
    </row>
    <row r="257" spans="6:8" ht="12.75">
      <c r="F257" s="175"/>
      <c r="G257" s="175"/>
      <c r="H257" s="175"/>
    </row>
    <row r="258" spans="6:8" ht="12.75">
      <c r="F258" s="175"/>
      <c r="G258" s="175"/>
      <c r="H258" s="175"/>
    </row>
    <row r="259" spans="6:8" ht="12.75">
      <c r="F259" s="175"/>
      <c r="G259" s="175"/>
      <c r="H259" s="175"/>
    </row>
    <row r="260" spans="6:8" ht="12.75">
      <c r="F260" s="175"/>
      <c r="G260" s="175"/>
      <c r="H260" s="175"/>
    </row>
    <row r="268" spans="2:6" ht="12.75">
      <c r="B268" s="154"/>
      <c r="F268" s="152" t="s">
        <v>351</v>
      </c>
    </row>
    <row r="272" spans="1:2" ht="12.75">
      <c r="A272" s="151" t="s">
        <v>352</v>
      </c>
      <c r="B272" s="154" t="s">
        <v>353</v>
      </c>
    </row>
    <row r="297" ht="12.75">
      <c r="A297" s="151" t="s">
        <v>354</v>
      </c>
    </row>
    <row r="299" spans="1:2" ht="12.75">
      <c r="A299" s="151" t="s">
        <v>355</v>
      </c>
      <c r="B299" s="154" t="s">
        <v>356</v>
      </c>
    </row>
    <row r="308" spans="1:2" ht="23.25" customHeight="1">
      <c r="A308" s="151" t="s">
        <v>357</v>
      </c>
      <c r="B308" s="154" t="s">
        <v>358</v>
      </c>
    </row>
    <row r="315" spans="1:2" ht="12.75">
      <c r="A315" s="151" t="s">
        <v>359</v>
      </c>
      <c r="B315" s="154" t="s">
        <v>360</v>
      </c>
    </row>
    <row r="319" spans="1:2" ht="12.75">
      <c r="A319" s="151" t="s">
        <v>361</v>
      </c>
      <c r="B319" s="154" t="s">
        <v>362</v>
      </c>
    </row>
    <row r="320" ht="12.75">
      <c r="B320" s="154" t="s">
        <v>363</v>
      </c>
    </row>
    <row r="324" spans="1:2" ht="12.75">
      <c r="A324" s="151" t="s">
        <v>364</v>
      </c>
      <c r="B324" s="154" t="s">
        <v>365</v>
      </c>
    </row>
    <row r="325" ht="12.75">
      <c r="B325" s="154"/>
    </row>
    <row r="328" spans="1:2" ht="12.75">
      <c r="A328" s="151" t="s">
        <v>366</v>
      </c>
      <c r="B328" s="154" t="s">
        <v>367</v>
      </c>
    </row>
    <row r="329" spans="5:10" ht="14.25" customHeight="1">
      <c r="E329" s="164"/>
      <c r="F329" s="237" t="s">
        <v>338</v>
      </c>
      <c r="G329" s="237"/>
      <c r="H329" s="237" t="s">
        <v>339</v>
      </c>
      <c r="I329" s="237"/>
      <c r="J329" s="164"/>
    </row>
    <row r="330" spans="5:9" ht="12.75">
      <c r="E330" s="163"/>
      <c r="F330" s="194" t="s">
        <v>43</v>
      </c>
      <c r="G330" s="193" t="s">
        <v>44</v>
      </c>
      <c r="H330" s="194" t="s">
        <v>43</v>
      </c>
      <c r="I330" s="195" t="s">
        <v>44</v>
      </c>
    </row>
    <row r="331" spans="5:10" ht="12.75">
      <c r="E331" s="163"/>
      <c r="F331" s="164" t="s">
        <v>17</v>
      </c>
      <c r="G331" s="164" t="s">
        <v>17</v>
      </c>
      <c r="H331" s="164" t="s">
        <v>17</v>
      </c>
      <c r="I331" s="164" t="s">
        <v>17</v>
      </c>
      <c r="J331" s="164"/>
    </row>
    <row r="332" spans="2:8" ht="12.75">
      <c r="B332" s="196" t="s">
        <v>368</v>
      </c>
      <c r="E332" s="158"/>
      <c r="G332" s="163"/>
      <c r="H332" s="164"/>
    </row>
    <row r="333" spans="2:7" ht="13.5">
      <c r="B333" s="197" t="s">
        <v>369</v>
      </c>
      <c r="E333" s="158"/>
      <c r="G333" s="158"/>
    </row>
    <row r="334" spans="5:8" ht="12.75" customHeight="1" hidden="1">
      <c r="E334" s="158"/>
      <c r="F334" s="198"/>
      <c r="G334" s="173"/>
      <c r="H334" s="199"/>
    </row>
    <row r="335" spans="2:9" ht="12.75">
      <c r="B335" s="152" t="s">
        <v>370</v>
      </c>
      <c r="E335" s="173"/>
      <c r="F335" s="187">
        <v>0</v>
      </c>
      <c r="G335" s="200">
        <v>0</v>
      </c>
      <c r="H335" s="172">
        <v>0</v>
      </c>
      <c r="I335" s="172">
        <v>0</v>
      </c>
    </row>
    <row r="336" spans="2:9" ht="12.75" hidden="1">
      <c r="B336" s="152" t="s">
        <v>371</v>
      </c>
      <c r="E336" s="175"/>
      <c r="F336" s="170">
        <v>0</v>
      </c>
      <c r="G336" s="173"/>
      <c r="H336" s="172"/>
      <c r="I336" s="172"/>
    </row>
    <row r="337" spans="2:10" ht="12.75">
      <c r="B337" s="152" t="s">
        <v>372</v>
      </c>
      <c r="E337" s="173"/>
      <c r="F337" s="170">
        <v>-3818</v>
      </c>
      <c r="G337" s="173">
        <v>214</v>
      </c>
      <c r="H337" s="172">
        <v>-3818</v>
      </c>
      <c r="I337" s="172">
        <v>214</v>
      </c>
      <c r="J337" s="172"/>
    </row>
    <row r="338" spans="5:10" ht="12.75">
      <c r="E338" s="201"/>
      <c r="F338" s="202">
        <f>SUM(F335:F337)</f>
        <v>-3818</v>
      </c>
      <c r="G338" s="202">
        <f>SUM(G335:G337)</f>
        <v>214</v>
      </c>
      <c r="H338" s="202">
        <f>SUM(H335:H337)</f>
        <v>-3818</v>
      </c>
      <c r="I338" s="202">
        <f>SUM(I335:I337)</f>
        <v>214</v>
      </c>
      <c r="J338" s="203"/>
    </row>
    <row r="339" ht="12.75">
      <c r="E339" s="158"/>
    </row>
    <row r="340" ht="12.75">
      <c r="E340" s="158"/>
    </row>
    <row r="341" ht="12.75">
      <c r="E341" s="158"/>
    </row>
    <row r="342" ht="12.75">
      <c r="E342" s="158"/>
    </row>
    <row r="343" ht="12.75">
      <c r="E343" s="158"/>
    </row>
    <row r="344" spans="1:2" ht="12.75">
      <c r="A344" s="151" t="s">
        <v>373</v>
      </c>
      <c r="B344" s="154" t="s">
        <v>374</v>
      </c>
    </row>
    <row r="349" spans="1:2" ht="12.75">
      <c r="A349" s="151" t="s">
        <v>375</v>
      </c>
      <c r="B349" s="154" t="s">
        <v>376</v>
      </c>
    </row>
    <row r="355" spans="1:2" ht="12.75">
      <c r="A355" s="151" t="s">
        <v>377</v>
      </c>
      <c r="B355" s="154" t="s">
        <v>378</v>
      </c>
    </row>
    <row r="358" ht="12.75" hidden="1"/>
    <row r="359" ht="12.75" hidden="1"/>
    <row r="360" ht="12.75" hidden="1"/>
    <row r="361" ht="12.75" hidden="1"/>
    <row r="362" ht="12.75" hidden="1">
      <c r="B362" s="152" t="s">
        <v>379</v>
      </c>
    </row>
    <row r="363" ht="12.75" hidden="1">
      <c r="B363" s="152" t="s">
        <v>380</v>
      </c>
    </row>
    <row r="364" spans="2:10" ht="20.25" customHeight="1" hidden="1">
      <c r="B364" s="235"/>
      <c r="C364" s="235"/>
      <c r="D364" s="155"/>
      <c r="E364" s="155"/>
      <c r="F364" s="155"/>
      <c r="G364" s="155" t="s">
        <v>381</v>
      </c>
      <c r="H364" s="155"/>
      <c r="I364" s="158"/>
      <c r="J364" s="158"/>
    </row>
    <row r="365" spans="2:10" ht="12.75" hidden="1">
      <c r="B365" s="158"/>
      <c r="C365" s="158"/>
      <c r="D365" s="155" t="s">
        <v>382</v>
      </c>
      <c r="E365" s="155" t="s">
        <v>383</v>
      </c>
      <c r="F365" s="155"/>
      <c r="G365" s="155" t="s">
        <v>384</v>
      </c>
      <c r="H365" s="155"/>
      <c r="I365" s="158"/>
      <c r="J365" s="158"/>
    </row>
    <row r="366" spans="2:10" ht="12.75" hidden="1">
      <c r="B366" s="238" t="s">
        <v>385</v>
      </c>
      <c r="C366" s="238"/>
      <c r="D366" s="155" t="s">
        <v>386</v>
      </c>
      <c r="E366" s="155" t="s">
        <v>386</v>
      </c>
      <c r="F366" s="155" t="s">
        <v>387</v>
      </c>
      <c r="G366" s="159" t="s">
        <v>388</v>
      </c>
      <c r="H366" s="155"/>
      <c r="I366" s="155"/>
      <c r="J366" s="155"/>
    </row>
    <row r="367" spans="2:10" ht="12.75" hidden="1">
      <c r="B367" s="238"/>
      <c r="C367" s="238"/>
      <c r="D367" s="157" t="s">
        <v>17</v>
      </c>
      <c r="E367" s="157" t="s">
        <v>17</v>
      </c>
      <c r="F367" s="157" t="s">
        <v>17</v>
      </c>
      <c r="G367" s="157" t="s">
        <v>386</v>
      </c>
      <c r="H367" s="155"/>
      <c r="I367" s="155"/>
      <c r="J367" s="155"/>
    </row>
    <row r="368" spans="2:10" ht="25.5" hidden="1">
      <c r="B368" s="238" t="s">
        <v>389</v>
      </c>
      <c r="C368" s="238"/>
      <c r="D368" s="204">
        <v>21663</v>
      </c>
      <c r="E368" s="205">
        <f>-(22263+E371)</f>
        <v>-21757</v>
      </c>
      <c r="F368" s="173">
        <f>D368+E368</f>
        <v>-94</v>
      </c>
      <c r="G368" s="206" t="s">
        <v>390</v>
      </c>
      <c r="H368" s="204"/>
      <c r="I368" s="163"/>
      <c r="J368" s="163"/>
    </row>
    <row r="369" spans="2:10" ht="12.75" hidden="1">
      <c r="B369" s="238" t="s">
        <v>391</v>
      </c>
      <c r="C369" s="238"/>
      <c r="D369" s="158"/>
      <c r="E369" s="205"/>
      <c r="G369" s="163"/>
      <c r="H369" s="158"/>
      <c r="I369" s="158"/>
      <c r="J369" s="158"/>
    </row>
    <row r="370" spans="2:10" ht="12.75" hidden="1">
      <c r="B370" s="238" t="s">
        <v>392</v>
      </c>
      <c r="C370" s="238"/>
      <c r="D370" s="158"/>
      <c r="E370" s="205"/>
      <c r="G370" s="163"/>
      <c r="H370" s="158"/>
      <c r="I370" s="158"/>
      <c r="J370" s="158"/>
    </row>
    <row r="371" spans="2:10" ht="12.75" hidden="1">
      <c r="B371" s="238" t="s">
        <v>393</v>
      </c>
      <c r="C371" s="238"/>
      <c r="D371" s="158">
        <v>600</v>
      </c>
      <c r="E371" s="205">
        <f>-(422+63+1+15+5)</f>
        <v>-506</v>
      </c>
      <c r="F371" s="205">
        <f>D371+E371</f>
        <v>94</v>
      </c>
      <c r="G371" s="155" t="s">
        <v>394</v>
      </c>
      <c r="H371" s="204"/>
      <c r="I371" s="158"/>
      <c r="J371" s="158"/>
    </row>
    <row r="372" spans="2:10" ht="12.75" hidden="1">
      <c r="B372" s="238" t="s">
        <v>395</v>
      </c>
      <c r="C372" s="238"/>
      <c r="D372" s="207">
        <f>SUM(D368:D371)</f>
        <v>22263</v>
      </c>
      <c r="E372" s="208">
        <f>SUM(E368:E371)</f>
        <v>-22263</v>
      </c>
      <c r="F372" s="174">
        <f>SUM(F368:F371)</f>
        <v>0</v>
      </c>
      <c r="G372" s="158"/>
      <c r="H372" s="209"/>
      <c r="I372" s="158"/>
      <c r="J372" s="158"/>
    </row>
    <row r="373" spans="2:10" ht="12.75" hidden="1">
      <c r="B373" s="158"/>
      <c r="C373" s="158"/>
      <c r="D373" s="158"/>
      <c r="E373" s="158"/>
      <c r="F373" s="158"/>
      <c r="G373" s="158"/>
      <c r="H373" s="158"/>
      <c r="I373" s="158"/>
      <c r="J373" s="158"/>
    </row>
    <row r="374" spans="8:10" ht="12.75" hidden="1">
      <c r="H374" s="158"/>
      <c r="I374" s="158"/>
      <c r="J374" s="158"/>
    </row>
    <row r="375" ht="12.75" hidden="1"/>
    <row r="376" ht="12.75" hidden="1"/>
    <row r="377" ht="12.75" hidden="1"/>
    <row r="379" spans="1:2" ht="12.75">
      <c r="A379" s="151" t="s">
        <v>396</v>
      </c>
      <c r="B379" s="154" t="s">
        <v>397</v>
      </c>
    </row>
    <row r="380" ht="9.75" customHeight="1">
      <c r="B380" s="154"/>
    </row>
    <row r="381" ht="12.75">
      <c r="B381" s="152" t="s">
        <v>398</v>
      </c>
    </row>
    <row r="382" spans="2:8" ht="12.75">
      <c r="B382" s="154"/>
      <c r="F382" s="164"/>
      <c r="G382" s="164"/>
      <c r="H382" s="164" t="s">
        <v>188</v>
      </c>
    </row>
    <row r="383" spans="6:8" ht="12.75">
      <c r="F383" s="164"/>
      <c r="G383" s="164"/>
      <c r="H383" s="194" t="s">
        <v>43</v>
      </c>
    </row>
    <row r="384" spans="5:8" ht="12.75">
      <c r="E384" s="164"/>
      <c r="F384" s="164" t="s">
        <v>399</v>
      </c>
      <c r="G384" s="164" t="s">
        <v>329</v>
      </c>
      <c r="H384" s="164" t="s">
        <v>116</v>
      </c>
    </row>
    <row r="385" spans="6:8" ht="12.75">
      <c r="F385" s="164" t="s">
        <v>17</v>
      </c>
      <c r="G385" s="164" t="s">
        <v>17</v>
      </c>
      <c r="H385" s="164" t="s">
        <v>17</v>
      </c>
    </row>
    <row r="387" spans="2:8" ht="12.75">
      <c r="B387" s="152" t="s">
        <v>400</v>
      </c>
      <c r="F387" s="173">
        <f>+'Balance sheets'!D53</f>
        <v>6450</v>
      </c>
      <c r="G387" s="173">
        <v>3069</v>
      </c>
      <c r="H387" s="173">
        <f>F387+G387</f>
        <v>9519</v>
      </c>
    </row>
    <row r="388" spans="2:8" ht="12.75">
      <c r="B388" s="152" t="s">
        <v>401</v>
      </c>
      <c r="F388" s="173">
        <f>+'Balance sheets'!D46</f>
        <v>5297</v>
      </c>
      <c r="G388" s="173">
        <v>0</v>
      </c>
      <c r="H388" s="173">
        <f>F388+G388</f>
        <v>5297</v>
      </c>
    </row>
    <row r="389" spans="2:8" ht="12.75" hidden="1">
      <c r="B389" s="152" t="s">
        <v>402</v>
      </c>
      <c r="F389" s="173"/>
      <c r="G389" s="173"/>
      <c r="H389" s="173"/>
    </row>
    <row r="390" spans="2:8" ht="12.75" hidden="1">
      <c r="B390" s="152" t="s">
        <v>403</v>
      </c>
      <c r="F390" s="210">
        <v>0</v>
      </c>
      <c r="G390" s="173">
        <v>0</v>
      </c>
      <c r="H390" s="173">
        <f>F390+G390</f>
        <v>0</v>
      </c>
    </row>
    <row r="391" spans="6:8" ht="12.75">
      <c r="F391" s="211">
        <f>SUM(F387:F390)</f>
        <v>11747</v>
      </c>
      <c r="G391" s="211">
        <f>SUM(G387:G390)</f>
        <v>3069</v>
      </c>
      <c r="H391" s="211">
        <f>SUM(H387:H390)</f>
        <v>14816</v>
      </c>
    </row>
    <row r="392" spans="6:8" ht="12.75">
      <c r="F392" s="173"/>
      <c r="G392" s="173"/>
      <c r="H392" s="173"/>
    </row>
    <row r="393" spans="2:8" ht="12.75">
      <c r="B393" s="152" t="s">
        <v>404</v>
      </c>
      <c r="F393" s="173"/>
      <c r="G393" s="173"/>
      <c r="H393" s="173"/>
    </row>
    <row r="394" spans="6:8" ht="12.75">
      <c r="F394" s="173"/>
      <c r="G394" s="173"/>
      <c r="H394" s="173"/>
    </row>
    <row r="395" spans="6:8" ht="12.75">
      <c r="F395" s="173"/>
      <c r="G395" s="173"/>
      <c r="H395" s="173"/>
    </row>
    <row r="396" spans="1:2" ht="12.75">
      <c r="A396" s="151" t="s">
        <v>405</v>
      </c>
      <c r="B396" s="154" t="s">
        <v>406</v>
      </c>
    </row>
    <row r="397" ht="12.75">
      <c r="B397" s="154"/>
    </row>
    <row r="398" ht="12.75">
      <c r="B398" s="154"/>
    </row>
    <row r="399" ht="12.75">
      <c r="B399" s="154"/>
    </row>
    <row r="400" ht="12.75">
      <c r="B400" s="154"/>
    </row>
    <row r="402" spans="1:8" ht="12.75">
      <c r="A402" s="151" t="s">
        <v>407</v>
      </c>
      <c r="B402" s="154" t="s">
        <v>408</v>
      </c>
      <c r="H402" s="164"/>
    </row>
    <row r="404" ht="12.75">
      <c r="B404" s="154"/>
    </row>
    <row r="405" ht="12.75">
      <c r="B405" s="154" t="s">
        <v>409</v>
      </c>
    </row>
    <row r="441" ht="12.75">
      <c r="B441" s="154"/>
    </row>
    <row r="442" ht="12.75">
      <c r="B442" s="154"/>
    </row>
    <row r="443" ht="12.75">
      <c r="B443" s="154"/>
    </row>
    <row r="444" ht="12.75">
      <c r="B444" s="154"/>
    </row>
    <row r="445" ht="12.75">
      <c r="B445" s="154"/>
    </row>
    <row r="446" ht="12.75">
      <c r="B446" s="154"/>
    </row>
    <row r="447" ht="12.75">
      <c r="B447" s="154" t="s">
        <v>410</v>
      </c>
    </row>
    <row r="454" spans="6:8" ht="12.75">
      <c r="F454" s="212"/>
      <c r="G454" s="172"/>
      <c r="H454" s="212"/>
    </row>
    <row r="455" spans="6:8" ht="12.75">
      <c r="F455" s="213"/>
      <c r="G455" s="172"/>
      <c r="H455" s="213"/>
    </row>
    <row r="456" spans="6:8" ht="12.75">
      <c r="F456" s="213"/>
      <c r="G456" s="172"/>
      <c r="H456" s="213"/>
    </row>
    <row r="457" spans="6:8" ht="12.75">
      <c r="F457" s="213"/>
      <c r="G457" s="172"/>
      <c r="H457" s="213"/>
    </row>
    <row r="458" spans="6:8" ht="12.75">
      <c r="F458" s="213"/>
      <c r="G458" s="172"/>
      <c r="H458" s="213"/>
    </row>
    <row r="459" spans="6:8" ht="12.75">
      <c r="F459" s="213"/>
      <c r="G459" s="172"/>
      <c r="H459" s="213"/>
    </row>
    <row r="460" spans="1:2" ht="21.75" customHeight="1">
      <c r="A460" s="151" t="s">
        <v>411</v>
      </c>
      <c r="B460" s="154" t="s">
        <v>412</v>
      </c>
    </row>
    <row r="465" spans="1:10" ht="12.75">
      <c r="A465" s="151" t="s">
        <v>413</v>
      </c>
      <c r="B465" s="154" t="s">
        <v>414</v>
      </c>
      <c r="J465" s="214"/>
    </row>
    <row r="466" spans="2:10" ht="14.25" customHeight="1">
      <c r="B466" s="154"/>
      <c r="J466" s="164"/>
    </row>
    <row r="467" spans="2:10" ht="12.75">
      <c r="B467" s="152" t="s">
        <v>415</v>
      </c>
      <c r="J467" s="214"/>
    </row>
    <row r="468" spans="2:10" ht="12.75">
      <c r="B468" s="152" t="s">
        <v>416</v>
      </c>
      <c r="J468" s="164"/>
    </row>
    <row r="469" spans="2:9" ht="12.75">
      <c r="B469" s="154"/>
      <c r="F469" s="214"/>
      <c r="G469" s="214"/>
      <c r="H469" s="214"/>
      <c r="I469" s="214"/>
    </row>
    <row r="470" spans="2:10" ht="12.75">
      <c r="B470" s="154"/>
      <c r="F470" s="194" t="s">
        <v>338</v>
      </c>
      <c r="G470" s="194"/>
      <c r="H470" s="194" t="s">
        <v>339</v>
      </c>
      <c r="I470" s="194"/>
      <c r="J470" s="184"/>
    </row>
    <row r="471" spans="2:9" ht="12.75">
      <c r="B471" s="154"/>
      <c r="F471" s="194" t="s">
        <v>43</v>
      </c>
      <c r="G471" s="194" t="s">
        <v>44</v>
      </c>
      <c r="H471" s="194" t="s">
        <v>43</v>
      </c>
      <c r="I471" s="215" t="s">
        <v>44</v>
      </c>
    </row>
    <row r="472" spans="6:9" ht="12.75">
      <c r="F472" s="164" t="s">
        <v>17</v>
      </c>
      <c r="G472" s="164" t="s">
        <v>17</v>
      </c>
      <c r="H472" s="164" t="s">
        <v>17</v>
      </c>
      <c r="I472" s="164" t="s">
        <v>17</v>
      </c>
    </row>
    <row r="473" spans="6:10" ht="12.75">
      <c r="F473" s="164"/>
      <c r="H473" s="164"/>
      <c r="J473" s="184"/>
    </row>
    <row r="474" spans="2:9" ht="12.75">
      <c r="B474" s="152" t="s">
        <v>417</v>
      </c>
      <c r="F474" s="216">
        <f>+'Income statements'!B43</f>
        <v>-1511</v>
      </c>
      <c r="G474" s="216">
        <v>-735</v>
      </c>
      <c r="H474" s="216">
        <v>-1883</v>
      </c>
      <c r="I474" s="216">
        <v>-735</v>
      </c>
    </row>
    <row r="475" spans="6:10" ht="12.75">
      <c r="F475" s="164"/>
      <c r="G475" s="172"/>
      <c r="H475" s="212"/>
      <c r="J475" s="210"/>
    </row>
    <row r="476" spans="2:8" ht="12.75">
      <c r="B476" s="152" t="s">
        <v>418</v>
      </c>
      <c r="F476" s="213"/>
      <c r="G476" s="172"/>
      <c r="H476" s="213"/>
    </row>
    <row r="477" spans="2:9" ht="12.75">
      <c r="B477" s="152" t="s">
        <v>419</v>
      </c>
      <c r="F477" s="216">
        <v>89051</v>
      </c>
      <c r="G477" s="216">
        <v>89051</v>
      </c>
      <c r="H477" s="216">
        <v>89051</v>
      </c>
      <c r="I477" s="216">
        <v>89051</v>
      </c>
    </row>
    <row r="478" spans="6:8" ht="12.75">
      <c r="F478" s="212"/>
      <c r="G478" s="172"/>
      <c r="H478" s="212"/>
    </row>
    <row r="479" spans="2:9" ht="12.75">
      <c r="B479" s="152" t="s">
        <v>420</v>
      </c>
      <c r="F479" s="217">
        <f>(F474/F477)*100</f>
        <v>-1.6967804965693816</v>
      </c>
      <c r="G479" s="217">
        <f>(G474/89051)*100</f>
        <v>-0.8253697319513538</v>
      </c>
      <c r="H479" s="217">
        <f>(H474/H477)*100</f>
        <v>-2.11451864661823</v>
      </c>
      <c r="I479" s="217">
        <f>(I474/89051)*100</f>
        <v>-0.8253697319513538</v>
      </c>
    </row>
    <row r="480" spans="6:8" ht="12.75">
      <c r="F480" s="212"/>
      <c r="G480" s="172"/>
      <c r="H480" s="212"/>
    </row>
    <row r="481" spans="6:8" ht="12.75">
      <c r="F481" s="164"/>
      <c r="H481" s="164"/>
    </row>
    <row r="482" spans="6:8" ht="12.75">
      <c r="F482" s="164"/>
      <c r="H482" s="164"/>
    </row>
    <row r="483" spans="6:8" ht="12.75">
      <c r="F483" s="164"/>
      <c r="H483" s="164"/>
    </row>
    <row r="484" spans="6:8" ht="12.75">
      <c r="F484" s="213"/>
      <c r="G484" s="172"/>
      <c r="H484" s="213"/>
    </row>
    <row r="485" spans="6:8" ht="12.75">
      <c r="F485" s="213"/>
      <c r="G485" s="172"/>
      <c r="H485" s="213"/>
    </row>
    <row r="486" spans="6:8" ht="12.75">
      <c r="F486" s="213"/>
      <c r="G486" s="172"/>
      <c r="H486" s="213"/>
    </row>
    <row r="487" spans="6:8" ht="12.75">
      <c r="F487" s="164"/>
      <c r="H487" s="164"/>
    </row>
    <row r="488" spans="1:8" ht="12.75">
      <c r="A488" s="151" t="s">
        <v>421</v>
      </c>
      <c r="B488" s="154" t="s">
        <v>422</v>
      </c>
      <c r="F488" s="164"/>
      <c r="H488" s="164"/>
    </row>
    <row r="489" spans="6:8" ht="12.75">
      <c r="F489" s="164"/>
      <c r="H489" s="164"/>
    </row>
    <row r="490" spans="2:8" ht="12.75">
      <c r="B490" s="218" t="s">
        <v>423</v>
      </c>
      <c r="F490" s="164"/>
      <c r="H490" s="164"/>
    </row>
    <row r="491" spans="2:8" ht="12.75">
      <c r="B491" s="152" t="s">
        <v>424</v>
      </c>
      <c r="F491" s="164"/>
      <c r="H491" s="164"/>
    </row>
    <row r="492" ht="12.75">
      <c r="B492" s="152" t="s">
        <v>425</v>
      </c>
    </row>
    <row r="493" ht="12.75">
      <c r="B493" s="152" t="s">
        <v>426</v>
      </c>
    </row>
    <row r="495" ht="12.75">
      <c r="B495" s="152" t="s">
        <v>427</v>
      </c>
    </row>
    <row r="497" ht="12.75">
      <c r="B497" s="152" t="s">
        <v>428</v>
      </c>
    </row>
    <row r="498" ht="12.75">
      <c r="B498" s="152" t="s">
        <v>429</v>
      </c>
    </row>
    <row r="499" ht="12.75">
      <c r="B499" s="219"/>
    </row>
    <row r="501" spans="6:8" ht="12.75">
      <c r="F501" s="164" t="s">
        <v>430</v>
      </c>
      <c r="H501" s="164" t="s">
        <v>431</v>
      </c>
    </row>
    <row r="502" spans="6:8" ht="12.75">
      <c r="F502" s="164" t="s">
        <v>17</v>
      </c>
      <c r="H502" s="164" t="s">
        <v>17</v>
      </c>
    </row>
    <row r="503" ht="12.75">
      <c r="B503" s="152" t="s">
        <v>432</v>
      </c>
    </row>
    <row r="504" spans="2:8" ht="12.75">
      <c r="B504" s="152" t="s">
        <v>433</v>
      </c>
      <c r="C504" s="152" t="s">
        <v>434</v>
      </c>
      <c r="F504" s="184">
        <v>-2249</v>
      </c>
      <c r="H504" s="184">
        <v>-9214</v>
      </c>
    </row>
    <row r="505" spans="2:8" ht="12.75">
      <c r="B505" s="152" t="s">
        <v>85</v>
      </c>
      <c r="C505" s="152" t="s">
        <v>435</v>
      </c>
      <c r="F505" s="175">
        <v>0</v>
      </c>
      <c r="H505" s="175">
        <v>4050</v>
      </c>
    </row>
    <row r="506" spans="6:8" ht="12.75">
      <c r="F506" s="220">
        <f>SUM(F504:F505)</f>
        <v>-2249</v>
      </c>
      <c r="H506" s="220">
        <v>-5164</v>
      </c>
    </row>
    <row r="509" ht="12.75">
      <c r="B509" s="152" t="s">
        <v>436</v>
      </c>
    </row>
    <row r="510" ht="12.75">
      <c r="B510" s="221" t="s">
        <v>437</v>
      </c>
    </row>
    <row r="511" ht="12.75">
      <c r="B511" s="221" t="s">
        <v>438</v>
      </c>
    </row>
    <row r="517" ht="12.75">
      <c r="B517" s="152" t="s">
        <v>439</v>
      </c>
    </row>
    <row r="518" ht="12.75">
      <c r="B518" s="154" t="s">
        <v>1</v>
      </c>
    </row>
    <row r="524" ht="12.75">
      <c r="B524" s="152" t="s">
        <v>440</v>
      </c>
    </row>
    <row r="525" ht="12.75">
      <c r="B525" s="152" t="s">
        <v>441</v>
      </c>
    </row>
    <row r="526" ht="12.75">
      <c r="B526" s="152" t="s">
        <v>442</v>
      </c>
    </row>
  </sheetData>
  <sheetProtection selectLockedCells="1" selectUnlockedCells="1"/>
  <mergeCells count="17">
    <mergeCell ref="B369:C369"/>
    <mergeCell ref="B370:C370"/>
    <mergeCell ref="B371:C371"/>
    <mergeCell ref="B372:C372"/>
    <mergeCell ref="F329:G329"/>
    <mergeCell ref="H329:I329"/>
    <mergeCell ref="B364:C364"/>
    <mergeCell ref="B366:C366"/>
    <mergeCell ref="B367:C367"/>
    <mergeCell ref="B368:C368"/>
    <mergeCell ref="G74:I74"/>
    <mergeCell ref="G75:I75"/>
    <mergeCell ref="H166:I166"/>
    <mergeCell ref="F167:G167"/>
    <mergeCell ref="H167:I167"/>
    <mergeCell ref="F224:G224"/>
    <mergeCell ref="H224:I224"/>
  </mergeCells>
  <printOptions/>
  <pageMargins left="0.7479166666666667" right="0.7479166666666667" top="0.9840277777777777" bottom="0.9840277777777777" header="0.5118055555555555" footer="0.5118055555555555"/>
  <pageSetup horizontalDpi="300" verticalDpi="300" orientation="portrait" paperSize="9" scale="80"/>
  <rowBreaks count="8" manualBreakCount="8">
    <brk id="70" max="255" man="1"/>
    <brk id="134" max="255" man="1"/>
    <brk id="190" max="255" man="1"/>
    <brk id="250" max="255" man="1"/>
    <brk id="295" max="255" man="1"/>
    <brk id="378" max="255" man="1"/>
    <brk id="446" max="255" man="1"/>
    <brk id="487" max="255" man="1"/>
  </rowBreaks>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akarim</cp:lastModifiedBy>
  <cp:lastPrinted>2011-04-19T02:07:49Z</cp:lastPrinted>
  <dcterms:created xsi:type="dcterms:W3CDTF">1999-04-18T07:53:35Z</dcterms:created>
  <dcterms:modified xsi:type="dcterms:W3CDTF">2011-04-19T06:54:24Z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AuthorEmail">
    <vt:lpwstr>wantotik@tm.net.my</vt:lpwstr>
  </property>
  <property fmtid="{D5CDD505-2E9C-101B-9397-08002B2CF9AE}" pid="4" name="_AuthorEmailDisplayName">
    <vt:lpwstr>Wantotik@tm.net.my</vt:lpwstr>
  </property>
  <property fmtid="{D5CDD505-2E9C-101B-9397-08002B2CF9AE}" pid="5" name="_EmailSubject">
    <vt:lpwstr>31.3.2005 results</vt:lpwstr>
  </property>
  <property fmtid="{D5CDD505-2E9C-101B-9397-08002B2CF9AE}" pid="6" name="_PreviousAdHocReviewCycleID">
    <vt:i4>1501980504</vt:i4>
  </property>
  <property fmtid="{D5CDD505-2E9C-101B-9397-08002B2CF9AE}" pid="7" name="_ReviewingToolsShownOnce">
    <vt:lpwstr/>
  </property>
</Properties>
</file>